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Y:\Sample Submission forms and guidelines\Tapestri\"/>
    </mc:Choice>
  </mc:AlternateContent>
  <xr:revisionPtr revIDLastSave="0" documentId="13_ncr:1_{F32EF0FD-9C14-48DC-82D9-740A9E3BE7E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ubmission Form Entry" sheetId="1" r:id="rId1"/>
    <sheet name="Sheet3" sheetId="8" state="hidden" r:id="rId2"/>
    <sheet name="Antibody List" sheetId="6" state="hidden" r:id="rId3"/>
    <sheet name="Sheet1" sheetId="7" state="hidden" r:id="rId4"/>
    <sheet name="Sheet2" sheetId="4" state="hidden" r:id="rId5"/>
    <sheet name="LIMS upload" sheetId="3" state="hidden" r:id="rId6"/>
  </sheets>
  <definedNames>
    <definedName name="apple">#REF!</definedName>
    <definedName name="banana">#REF!</definedName>
    <definedName name="ChemOptions3pr">#REF!</definedName>
    <definedName name="ChemOptions5pr">#REF!</definedName>
    <definedName name="CiteSeq3pr">#REF!</definedName>
    <definedName name="CiteSeq5pr">#REF!</definedName>
    <definedName name="HTCiteseqOptions">#REF!</definedName>
    <definedName name="New_Kits">#REF!</definedName>
    <definedName name="NextGEM">#REF!</definedName>
    <definedName name="Nucseq">#REF!</definedName>
    <definedName name="NucseqNextGEM">#REF!</definedName>
    <definedName name="Old_Kits">#REF!</definedName>
    <definedName name="Original_GEM">#REF!</definedName>
    <definedName name="Sample_Sourc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A11" i="1"/>
  <c r="A50" i="1" l="1"/>
  <c r="A57" i="1" l="1"/>
  <c r="A58" i="1"/>
  <c r="A59" i="1"/>
  <c r="A60" i="1"/>
  <c r="A54" i="1"/>
  <c r="A55" i="1"/>
  <c r="A56" i="1"/>
  <c r="A65" i="1"/>
  <c r="A53" i="1"/>
  <c r="B52" i="1"/>
  <c r="E52" i="1"/>
  <c r="D50" i="1"/>
  <c r="C52" i="1"/>
  <c r="D62" i="1"/>
  <c r="A67" i="1"/>
  <c r="A70" i="1"/>
  <c r="A68" i="1"/>
  <c r="C64" i="1"/>
  <c r="A66" i="1"/>
  <c r="A52" i="1"/>
  <c r="A51" i="1"/>
  <c r="B64" i="1"/>
  <c r="A72" i="1"/>
  <c r="A64" i="1"/>
  <c r="A63" i="1"/>
  <c r="A69" i="1"/>
  <c r="A71" i="1"/>
  <c r="E60" i="1" l="1"/>
  <c r="E59" i="1"/>
  <c r="E58" i="1"/>
  <c r="E57" i="1"/>
  <c r="E56" i="1"/>
  <c r="E55" i="1"/>
  <c r="E54" i="1"/>
  <c r="E53" i="1"/>
  <c r="D58" i="1"/>
  <c r="D57" i="1"/>
  <c r="D56" i="1"/>
  <c r="D55" i="1"/>
  <c r="D54" i="1"/>
  <c r="D53" i="1"/>
  <c r="D52" i="1"/>
  <c r="D51" i="1"/>
  <c r="B4" i="4" l="1"/>
  <c r="A1" i="4"/>
  <c r="B5" i="4" l="1"/>
  <c r="C4" i="4"/>
  <c r="D4" i="4"/>
  <c r="A4" i="4"/>
  <c r="O5" i="3"/>
  <c r="N5" i="3"/>
  <c r="M5" i="3"/>
  <c r="L5" i="3"/>
  <c r="K5" i="3"/>
  <c r="J5" i="3"/>
  <c r="B6" i="4" l="1"/>
  <c r="A5" i="4"/>
  <c r="C5" i="4"/>
  <c r="D5" i="4"/>
  <c r="B7" i="4" l="1"/>
  <c r="A6" i="4"/>
  <c r="D6" i="4"/>
  <c r="C6" i="4"/>
  <c r="B8" i="4" l="1"/>
  <c r="A7" i="4"/>
  <c r="C7" i="4"/>
  <c r="D7" i="4"/>
  <c r="F7" i="4"/>
  <c r="I5" i="3"/>
  <c r="B9" i="4" l="1"/>
  <c r="A8" i="4"/>
  <c r="E7" i="4"/>
  <c r="F6" i="4"/>
  <c r="E6" i="4"/>
  <c r="F5" i="4"/>
  <c r="E5" i="4"/>
  <c r="E4" i="4"/>
  <c r="P5" i="3"/>
  <c r="F8" i="4"/>
  <c r="C8" i="4"/>
  <c r="E8" i="4"/>
  <c r="D8" i="4"/>
  <c r="G5" i="3"/>
  <c r="E5" i="3"/>
  <c r="D5" i="3"/>
  <c r="C5" i="3"/>
  <c r="B5" i="3"/>
  <c r="A5" i="3"/>
  <c r="A6" i="3" s="1"/>
  <c r="F6" i="3" s="1"/>
  <c r="B10" i="4" l="1"/>
  <c r="A9" i="4"/>
  <c r="F4" i="4"/>
  <c r="Q5" i="3"/>
  <c r="D9" i="4"/>
  <c r="E9" i="4"/>
  <c r="F9" i="4"/>
  <c r="C9" i="4"/>
  <c r="I6" i="3"/>
  <c r="J6" i="3"/>
  <c r="Q6" i="3"/>
  <c r="P6" i="3"/>
  <c r="O6" i="3"/>
  <c r="N6" i="3"/>
  <c r="L6" i="3"/>
  <c r="M6" i="3"/>
  <c r="G6" i="3"/>
  <c r="C6" i="3"/>
  <c r="A7" i="3"/>
  <c r="F7" i="3" s="1"/>
  <c r="B6" i="3"/>
  <c r="H6" i="3"/>
  <c r="E6" i="3"/>
  <c r="D6" i="3"/>
  <c r="B11" i="4" l="1"/>
  <c r="A11" i="4" s="1"/>
  <c r="A10" i="4"/>
  <c r="F10" i="4"/>
  <c r="C10" i="4"/>
  <c r="E10" i="4"/>
  <c r="D10" i="4"/>
  <c r="I7" i="3"/>
  <c r="J7" i="3"/>
  <c r="P7" i="3"/>
  <c r="L7" i="3"/>
  <c r="M7" i="3"/>
  <c r="N7" i="3"/>
  <c r="O7" i="3"/>
  <c r="A8" i="3"/>
  <c r="F8" i="3" s="1"/>
  <c r="B7" i="3"/>
  <c r="G7" i="3"/>
  <c r="E7" i="3"/>
  <c r="H7" i="3"/>
  <c r="D7" i="3"/>
  <c r="H5" i="3"/>
  <c r="K6" i="3" l="1"/>
  <c r="K7" i="3"/>
  <c r="D11" i="4"/>
  <c r="E11" i="4"/>
  <c r="F11" i="4"/>
  <c r="C11" i="4"/>
  <c r="I8" i="3"/>
  <c r="K8" i="3"/>
  <c r="L8" i="3"/>
  <c r="N8" i="3"/>
  <c r="M8" i="3"/>
  <c r="O8" i="3"/>
  <c r="P8" i="3"/>
  <c r="J8" i="3"/>
  <c r="E8" i="3"/>
  <c r="H8" i="3"/>
  <c r="D8" i="3"/>
  <c r="A9" i="3"/>
  <c r="F9" i="3" s="1"/>
  <c r="G8" i="3"/>
  <c r="C8" i="3"/>
  <c r="B8" i="3"/>
  <c r="I9" i="3" l="1"/>
  <c r="L9" i="3"/>
  <c r="O9" i="3"/>
  <c r="J9" i="3"/>
  <c r="K9" i="3"/>
  <c r="M9" i="3"/>
  <c r="N9" i="3"/>
  <c r="P9" i="3"/>
  <c r="H9" i="3"/>
  <c r="D9" i="3"/>
  <c r="G9" i="3"/>
  <c r="C9" i="3"/>
  <c r="A10" i="3"/>
  <c r="F10" i="3" s="1"/>
  <c r="B9" i="3"/>
  <c r="E9" i="3"/>
  <c r="I10" i="3" l="1"/>
  <c r="M10" i="3"/>
  <c r="N10" i="3"/>
  <c r="K10" i="3"/>
  <c r="L10" i="3"/>
  <c r="O10" i="3"/>
  <c r="P10" i="3"/>
  <c r="J10" i="3"/>
  <c r="G10" i="3"/>
  <c r="C10" i="3"/>
  <c r="A11" i="3"/>
  <c r="F11" i="3" s="1"/>
  <c r="B10" i="3"/>
  <c r="D10" i="3"/>
  <c r="E10" i="3"/>
  <c r="H10" i="3"/>
  <c r="I11" i="3" l="1"/>
  <c r="N11" i="3"/>
  <c r="O11" i="3"/>
  <c r="P11" i="3"/>
  <c r="L11" i="3"/>
  <c r="J11" i="3"/>
  <c r="K11" i="3"/>
  <c r="M11" i="3"/>
  <c r="A12" i="3"/>
  <c r="F12" i="3" s="1"/>
  <c r="B11" i="3"/>
  <c r="C11" i="3"/>
  <c r="E11" i="3"/>
  <c r="G11" i="3"/>
  <c r="H11" i="3"/>
  <c r="D11" i="3"/>
  <c r="O12" i="3" l="1"/>
  <c r="P12" i="3"/>
  <c r="J12" i="3"/>
  <c r="N12" i="3"/>
  <c r="K12" i="3"/>
  <c r="L12" i="3"/>
  <c r="M12" i="3"/>
  <c r="A13" i="3"/>
  <c r="F13" i="3" s="1"/>
  <c r="I12" i="3"/>
  <c r="E12" i="3"/>
  <c r="H12" i="3"/>
  <c r="D12" i="3"/>
  <c r="B12" i="3"/>
  <c r="G12" i="3"/>
  <c r="C12" i="3"/>
  <c r="I13" i="3" l="1"/>
  <c r="P13" i="3"/>
  <c r="K13" i="3"/>
  <c r="N13" i="3"/>
  <c r="J13" i="3"/>
  <c r="O13" i="3"/>
  <c r="L13" i="3"/>
  <c r="M13" i="3"/>
  <c r="E13" i="3"/>
  <c r="H13" i="3"/>
  <c r="D13" i="3"/>
  <c r="G13" i="3"/>
  <c r="C13" i="3"/>
  <c r="B13" i="3"/>
</calcChain>
</file>

<file path=xl/sharedStrings.xml><?xml version="1.0" encoding="utf-8"?>
<sst xmlns="http://schemas.openxmlformats.org/spreadsheetml/2006/main" count="78" uniqueCount="75">
  <si>
    <t>Please fill in all highlighted cells.</t>
  </si>
  <si>
    <t>[SELECT ONE]</t>
  </si>
  <si>
    <t>Submission Date (YYYY-MM-DD):</t>
  </si>
  <si>
    <t>Submitter Contact Email:</t>
  </si>
  <si>
    <t>Immediate Sample Follow-up Phone Number:</t>
  </si>
  <si>
    <t>Principal Investigator:</t>
  </si>
  <si>
    <t>Reference Genome:</t>
  </si>
  <si>
    <t>Institute / University / Company:</t>
  </si>
  <si>
    <t>PI Approval Signature:</t>
  </si>
  <si>
    <t xml:space="preserve">Payment Source: </t>
  </si>
  <si>
    <t>Data Recipient Contact Name:</t>
  </si>
  <si>
    <t>Data Recipient Email:</t>
  </si>
  <si>
    <t>Billing Contact Email:</t>
  </si>
  <si>
    <t>#Antibodies used:</t>
  </si>
  <si>
    <t>*Please list antibodies and sequences on the next Sheet "Antibody List"</t>
  </si>
  <si>
    <t>Sample Name
*alphanumeric, _ or - only</t>
  </si>
  <si>
    <t>Sample Type</t>
  </si>
  <si>
    <t>Add_Lines_Here_Only</t>
  </si>
  <si>
    <t>Sample Name</t>
  </si>
  <si>
    <t>Single Cell Kit Type</t>
  </si>
  <si>
    <t>Sequencing Requirements and Additional Notes (processing prior submission e.g. # washes, sample quality, cell shape, tissue batch preference, etc):</t>
  </si>
  <si>
    <t>Antibody Type:</t>
  </si>
  <si>
    <t xml:space="preserve"> Antibody ID</t>
  </si>
  <si>
    <t>Description</t>
  </si>
  <si>
    <t>Clone</t>
  </si>
  <si>
    <t>Barcode</t>
  </si>
  <si>
    <t>Ensemble ID</t>
  </si>
  <si>
    <t>Gene name</t>
  </si>
  <si>
    <t>sample #</t>
  </si>
  <si>
    <t>PMGC count
(cells/ul)</t>
  </si>
  <si>
    <t>Loading
Sample Vol</t>
  </si>
  <si>
    <t>Loading
dH2O</t>
  </si>
  <si>
    <t>&lt;TABLE HEADER&gt;</t>
  </si>
  <si>
    <t>Sample/Name</t>
  </si>
  <si>
    <t>UDF/Sample Source</t>
  </si>
  <si>
    <t>UDF/Purification Method</t>
  </si>
  <si>
    <t>UDF/Single Cell Kit Type</t>
  </si>
  <si>
    <t>UDF/Target Number of Cells</t>
  </si>
  <si>
    <t>UDF/Reference Genome</t>
  </si>
  <si>
    <t>UDF/Sample Type</t>
  </si>
  <si>
    <t>UDF/Sample Viability</t>
  </si>
  <si>
    <t>UDF/Clarity Score</t>
  </si>
  <si>
    <t>UDF/Resuspension Volume</t>
  </si>
  <si>
    <t>UDF/Resuspension Buffer</t>
  </si>
  <si>
    <t>UDF/Target Enrichment</t>
  </si>
  <si>
    <t>UDF/Live Cells</t>
  </si>
  <si>
    <t>UDF/Dead Cells</t>
  </si>
  <si>
    <t>UDF/Cell Count (cells/ul)</t>
  </si>
  <si>
    <t>UDF/Loading Sample Volume</t>
  </si>
  <si>
    <t>UDF/dH2O</t>
  </si>
  <si>
    <t>&lt;/TABLE HEADER&gt;</t>
  </si>
  <si>
    <t>&lt;SAMPLE ENTRIES&gt;</t>
  </si>
  <si>
    <t>Viability</t>
  </si>
  <si>
    <t xml:space="preserve">Sample Quality/Cell Count </t>
  </si>
  <si>
    <t>Buffer</t>
  </si>
  <si>
    <t xml:space="preserve">Total number of cells frozen </t>
  </si>
  <si>
    <t xml:space="preserve">List of Ab Tags if applicable </t>
  </si>
  <si>
    <t>DNA Panel (# of amplicons)</t>
  </si>
  <si>
    <t>AbTags/Panel (# of antibodies)</t>
  </si>
  <si>
    <t>Nuclei</t>
  </si>
  <si>
    <t>Single Cells</t>
  </si>
  <si>
    <t>Recommended Spin Conditions
(___xg and time (mins)</t>
  </si>
  <si>
    <t xml:space="preserve">V2 </t>
  </si>
  <si>
    <t>V3</t>
  </si>
  <si>
    <t>Tapestri Version Number</t>
  </si>
  <si>
    <t xml:space="preserve">☣ </t>
  </si>
  <si>
    <t>Mission Bio: Tapestri Sample Submission Form</t>
  </si>
  <si>
    <t>External Academic (e.g. SickKids, UofT)</t>
  </si>
  <si>
    <t>Commercial</t>
  </si>
  <si>
    <t>Credit Card if previously discussed with PMGC</t>
  </si>
  <si>
    <t>UHN (e.g. TGH, Krembil)</t>
  </si>
  <si>
    <t>Princess Margaret</t>
  </si>
  <si>
    <t>Are these specimens known or suspected to be infected with pathogens? (If Yes, please specify)</t>
  </si>
  <si>
    <r>
      <t xml:space="preserve">*PMGC will retain non-perishable cell preparation/tissue samples and resulting downstream products no longer than </t>
    </r>
    <r>
      <rPr>
        <b/>
        <i/>
        <u/>
        <sz val="16"/>
        <rFont val="Arial"/>
        <family val="2"/>
      </rPr>
      <t>3 years</t>
    </r>
    <r>
      <rPr>
        <b/>
        <i/>
        <sz val="16"/>
        <rFont val="Arial"/>
        <family val="2"/>
      </rPr>
      <t xml:space="preserve"> from the date of submission</t>
    </r>
  </si>
  <si>
    <t>Version 2 (Rev Aug 2024) 
If you have questions please contact: amina.abow@uhn.ca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</si>
</sst>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mmdd;@"/>
    <numFmt numFmtId="165" formatCode="0.0"/>
  </numFmts>
  <fonts count="32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FF0000"/>
      <name val="Arial"/>
      <family val="2"/>
    </font>
    <font>
      <b/>
      <sz val="26"/>
      <color rgb="FF00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28"/>
      <color rgb="FF000000"/>
      <name val="Arial"/>
      <family val="2"/>
    </font>
    <font>
      <b/>
      <sz val="14"/>
      <color rgb="FF000000"/>
      <name val="Arial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b/>
      <sz val="16"/>
      <color rgb="FF2A759E"/>
      <name val="Arial"/>
      <family val="2"/>
    </font>
    <font>
      <b/>
      <sz val="14"/>
      <color theme="0"/>
      <name val="Arial"/>
      <family val="2"/>
    </font>
    <font>
      <b/>
      <sz val="26"/>
      <color theme="0"/>
      <name val="Arial"/>
      <family val="2"/>
    </font>
    <font>
      <b/>
      <sz val="28"/>
      <color theme="0"/>
      <name val="Helvetica"/>
    </font>
    <font>
      <b/>
      <i/>
      <sz val="16"/>
      <name val="Arial"/>
      <family val="2"/>
    </font>
    <font>
      <b/>
      <i/>
      <u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FFFF00"/>
      </patternFill>
    </fill>
    <fill>
      <patternFill patternType="solid">
        <fgColor rgb="FFDDEBF7"/>
        <bgColor indexed="64"/>
      </patternFill>
    </fill>
    <fill>
      <patternFill patternType="solid">
        <fgColor rgb="FFFACD9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5" xfId="0" applyFont="1" applyBorder="1"/>
    <xf numFmtId="0" fontId="11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/>
    <xf numFmtId="9" fontId="0" fillId="0" borderId="0" xfId="1" applyFont="1" applyFill="1" applyBorder="1" applyAlignment="1"/>
    <xf numFmtId="0" fontId="15" fillId="0" borderId="0" xfId="0" applyFont="1"/>
    <xf numFmtId="0" fontId="1" fillId="0" borderId="3" xfId="0" applyFont="1" applyBorder="1"/>
    <xf numFmtId="0" fontId="17" fillId="0" borderId="0" xfId="0" applyFont="1"/>
    <xf numFmtId="0" fontId="18" fillId="0" borderId="0" xfId="0" applyFont="1"/>
    <xf numFmtId="0" fontId="19" fillId="0" borderId="7" xfId="0" applyFont="1" applyBorder="1" applyAlignment="1">
      <alignment horizontal="center" wrapText="1"/>
    </xf>
    <xf numFmtId="0" fontId="0" fillId="0" borderId="7" xfId="0" applyBorder="1"/>
    <xf numFmtId="0" fontId="19" fillId="0" borderId="8" xfId="0" applyFont="1" applyBorder="1" applyAlignment="1">
      <alignment horizontal="center" wrapText="1"/>
    </xf>
    <xf numFmtId="0" fontId="14" fillId="0" borderId="9" xfId="0" applyFont="1" applyBorder="1"/>
    <xf numFmtId="0" fontId="14" fillId="2" borderId="10" xfId="0" applyFont="1" applyFill="1" applyBorder="1"/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11" fillId="0" borderId="3" xfId="0" applyFont="1" applyBorder="1"/>
    <xf numFmtId="0" fontId="1" fillId="0" borderId="19" xfId="0" applyFont="1" applyBorder="1"/>
    <xf numFmtId="0" fontId="0" fillId="0" borderId="22" xfId="0" applyBorder="1"/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2" fillId="0" borderId="0" xfId="0" applyFont="1"/>
    <xf numFmtId="0" fontId="12" fillId="0" borderId="18" xfId="0" applyFont="1" applyBorder="1" applyAlignme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1" fillId="0" borderId="2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3" fillId="0" borderId="5" xfId="0" applyFont="1" applyBorder="1"/>
    <xf numFmtId="0" fontId="0" fillId="0" borderId="0" xfId="0" applyFill="1" applyBorder="1" applyAlignment="1">
      <alignment horizontal="center"/>
    </xf>
    <xf numFmtId="0" fontId="5" fillId="0" borderId="0" xfId="0" applyFont="1" applyBorder="1"/>
    <xf numFmtId="0" fontId="5" fillId="0" borderId="18" xfId="0" applyFont="1" applyBorder="1"/>
    <xf numFmtId="0" fontId="0" fillId="0" borderId="37" xfId="0" applyBorder="1"/>
    <xf numFmtId="0" fontId="0" fillId="0" borderId="40" xfId="0" applyBorder="1"/>
    <xf numFmtId="0" fontId="23" fillId="0" borderId="27" xfId="0" applyFont="1" applyBorder="1" applyAlignment="1">
      <alignment horizontal="left" vertical="center" wrapText="1"/>
    </xf>
    <xf numFmtId="0" fontId="4" fillId="0" borderId="0" xfId="0" applyFont="1" applyBorder="1"/>
    <xf numFmtId="0" fontId="17" fillId="0" borderId="0" xfId="0" applyFont="1" applyBorder="1"/>
    <xf numFmtId="0" fontId="1" fillId="0" borderId="27" xfId="0" applyFont="1" applyBorder="1" applyAlignment="1">
      <alignment horizontal="left" vertical="center" wrapText="1"/>
    </xf>
    <xf numFmtId="0" fontId="16" fillId="0" borderId="28" xfId="0" applyFont="1" applyFill="1" applyBorder="1" applyAlignment="1">
      <alignment horizontal="center"/>
    </xf>
    <xf numFmtId="0" fontId="9" fillId="0" borderId="0" xfId="0" applyFont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/>
    </xf>
    <xf numFmtId="0" fontId="16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Border="1"/>
    <xf numFmtId="0" fontId="25" fillId="4" borderId="2" xfId="0" applyFont="1" applyFill="1" applyBorder="1"/>
    <xf numFmtId="0" fontId="16" fillId="4" borderId="2" xfId="0" applyFont="1" applyFill="1" applyBorder="1"/>
    <xf numFmtId="0" fontId="3" fillId="4" borderId="3" xfId="0" applyFont="1" applyFill="1" applyBorder="1"/>
    <xf numFmtId="0" fontId="0" fillId="5" borderId="3" xfId="0" applyFill="1" applyBorder="1"/>
    <xf numFmtId="0" fontId="3" fillId="4" borderId="2" xfId="0" applyFont="1" applyFill="1" applyBorder="1"/>
    <xf numFmtId="0" fontId="1" fillId="4" borderId="2" xfId="0" applyFont="1" applyFill="1" applyBorder="1"/>
    <xf numFmtId="3" fontId="0" fillId="5" borderId="13" xfId="0" applyNumberFormat="1" applyFill="1" applyBorder="1"/>
    <xf numFmtId="0" fontId="0" fillId="5" borderId="14" xfId="0" applyFill="1" applyBorder="1"/>
    <xf numFmtId="3" fontId="0" fillId="5" borderId="15" xfId="0" applyNumberFormat="1" applyFill="1" applyBorder="1"/>
    <xf numFmtId="0" fontId="0" fillId="5" borderId="16" xfId="0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/>
    <xf numFmtId="0" fontId="2" fillId="4" borderId="1" xfId="0" applyFont="1" applyFill="1" applyBorder="1"/>
    <xf numFmtId="0" fontId="2" fillId="5" borderId="23" xfId="0" applyFont="1" applyFill="1" applyBorder="1"/>
    <xf numFmtId="0" fontId="3" fillId="5" borderId="26" xfId="0" applyFont="1" applyFill="1" applyBorder="1"/>
    <xf numFmtId="0" fontId="4" fillId="5" borderId="39" xfId="0" applyFont="1" applyFill="1" applyBorder="1" applyAlignment="1">
      <alignment horizontal="center" vertical="center" wrapText="1"/>
    </xf>
    <xf numFmtId="0" fontId="2" fillId="4" borderId="35" xfId="0" applyFont="1" applyFill="1" applyBorder="1"/>
    <xf numFmtId="0" fontId="2" fillId="4" borderId="20" xfId="0" applyFont="1" applyFill="1" applyBorder="1"/>
    <xf numFmtId="0" fontId="8" fillId="4" borderId="20" xfId="0" applyFont="1" applyFill="1" applyBorder="1"/>
    <xf numFmtId="0" fontId="4" fillId="5" borderId="21" xfId="0" applyFont="1" applyFill="1" applyBorder="1"/>
    <xf numFmtId="0" fontId="1" fillId="4" borderId="20" xfId="0" applyFont="1" applyFill="1" applyBorder="1" applyAlignment="1">
      <alignment wrapText="1"/>
    </xf>
    <xf numFmtId="0" fontId="24" fillId="6" borderId="36" xfId="0" applyFont="1" applyFill="1" applyBorder="1"/>
    <xf numFmtId="0" fontId="0" fillId="5" borderId="2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/>
    <xf numFmtId="0" fontId="2" fillId="5" borderId="0" xfId="0" applyFont="1" applyFill="1" applyBorder="1" applyAlignment="1">
      <alignment horizontal="left" wrapText="1"/>
    </xf>
    <xf numFmtId="0" fontId="1" fillId="5" borderId="29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5" borderId="3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34" xfId="0" applyFont="1" applyFill="1" applyBorder="1" applyAlignment="1">
      <alignment horizontal="center" wrapText="1"/>
    </xf>
    <xf numFmtId="0" fontId="26" fillId="0" borderId="17" xfId="0" applyFont="1" applyBorder="1" applyAlignment="1"/>
    <xf numFmtId="0" fontId="5" fillId="3" borderId="0" xfId="0" applyFont="1" applyFill="1"/>
    <xf numFmtId="0" fontId="27" fillId="0" borderId="0" xfId="0" applyFont="1" applyFill="1" applyAlignment="1">
      <alignment horizontal="center"/>
    </xf>
    <xf numFmtId="0" fontId="27" fillId="7" borderId="0" xfId="0" applyFont="1" applyFill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30" fillId="8" borderId="0" xfId="0" applyFont="1" applyFill="1"/>
    <xf numFmtId="0" fontId="28" fillId="8" borderId="0" xfId="0" applyFont="1" applyFill="1" applyAlignment="1">
      <alignment horizontal="center" vertical="center"/>
    </xf>
    <xf numFmtId="0" fontId="0" fillId="8" borderId="0" xfId="0" applyFill="1"/>
    <xf numFmtId="0" fontId="0" fillId="3" borderId="0" xfId="0" applyFill="1"/>
    <xf numFmtId="0" fontId="29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</cellXfs>
  <cellStyles count="3">
    <cellStyle name="Normal" xfId="0" builtinId="0"/>
    <cellStyle name="Percent" xfId="1" builtinId="5"/>
    <cellStyle name="Percent 2" xfId="2" xr:uid="{00000000-0005-0000-0000-000001000000}"/>
  </cellStyles>
  <dxfs count="7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 patternType="solid"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2D050"/>
      <color rgb="FFDDEBF7"/>
      <color rgb="FF2A759E"/>
      <color rgb="FF0D1F31"/>
      <color rgb="FFFACD9C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6476999</xdr:colOff>
      <xdr:row>2</xdr:row>
      <xdr:rowOff>68368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CF06F9-2FF9-49C7-8420-9056FD321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6999" cy="152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</xdr:row>
          <xdr:rowOff>19050</xdr:rowOff>
        </xdr:from>
        <xdr:to>
          <xdr:col>5</xdr:col>
          <xdr:colOff>1125</xdr:colOff>
          <xdr:row>4</xdr:row>
          <xdr:rowOff>1125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4" spid="_x0000_s163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00800" y="7048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4</xdr:row>
          <xdr:rowOff>19050</xdr:rowOff>
        </xdr:from>
        <xdr:to>
          <xdr:col>5</xdr:col>
          <xdr:colOff>1125</xdr:colOff>
          <xdr:row>5</xdr:row>
          <xdr:rowOff>1125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5" spid="_x0000_s163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00800" y="8667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5</xdr:row>
          <xdr:rowOff>19050</xdr:rowOff>
        </xdr:from>
        <xdr:to>
          <xdr:col>5</xdr:col>
          <xdr:colOff>1125</xdr:colOff>
          <xdr:row>6</xdr:row>
          <xdr:rowOff>1125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6" spid="_x0000_s163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0287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</xdr:row>
          <xdr:rowOff>19050</xdr:rowOff>
        </xdr:from>
        <xdr:to>
          <xdr:col>5</xdr:col>
          <xdr:colOff>1125</xdr:colOff>
          <xdr:row>7</xdr:row>
          <xdr:rowOff>1125</xdr:rowOff>
        </xdr:to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7" spid="_x0000_s163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1906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7</xdr:row>
          <xdr:rowOff>19050</xdr:rowOff>
        </xdr:from>
        <xdr:to>
          <xdr:col>5</xdr:col>
          <xdr:colOff>1125</xdr:colOff>
          <xdr:row>8</xdr:row>
          <xdr:rowOff>1125</xdr:rowOff>
        </xdr:to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8" spid="_x0000_s163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3525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8</xdr:row>
          <xdr:rowOff>19050</xdr:rowOff>
        </xdr:from>
        <xdr:to>
          <xdr:col>5</xdr:col>
          <xdr:colOff>1125</xdr:colOff>
          <xdr:row>9</xdr:row>
          <xdr:rowOff>1125</xdr:rowOff>
        </xdr:to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9" spid="_x0000_s1639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5144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9</xdr:row>
          <xdr:rowOff>19050</xdr:rowOff>
        </xdr:from>
        <xdr:to>
          <xdr:col>5</xdr:col>
          <xdr:colOff>1125</xdr:colOff>
          <xdr:row>10</xdr:row>
          <xdr:rowOff>1125</xdr:rowOff>
        </xdr:to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0" spid="_x0000_s1639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6764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10</xdr:row>
          <xdr:rowOff>19050</xdr:rowOff>
        </xdr:from>
        <xdr:to>
          <xdr:col>5</xdr:col>
          <xdr:colOff>1125</xdr:colOff>
          <xdr:row>11</xdr:row>
          <xdr:rowOff>1125</xdr:rowOff>
        </xdr:to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1" spid="_x0000_s1639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8383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J72"/>
  <sheetViews>
    <sheetView tabSelected="1" zoomScale="56" zoomScaleNormal="64" workbookViewId="0">
      <selection activeCell="A3" sqref="A3"/>
    </sheetView>
  </sheetViews>
  <sheetFormatPr defaultColWidth="14.453125" defaultRowHeight="15.75" customHeight="1" x14ac:dyDescent="0.25"/>
  <cols>
    <col min="1" max="1" width="106" customWidth="1"/>
    <col min="2" max="2" width="50.6328125" customWidth="1"/>
    <col min="3" max="3" width="27.1796875" customWidth="1"/>
    <col min="4" max="4" width="58.1796875" customWidth="1"/>
    <col min="5" max="5" width="37.453125" customWidth="1"/>
    <col min="6" max="6" width="42.1796875" bestFit="1" customWidth="1"/>
    <col min="7" max="7" width="29" bestFit="1" customWidth="1"/>
    <col min="8" max="8" width="27.1796875" customWidth="1"/>
    <col min="9" max="9" width="20.1796875" customWidth="1"/>
    <col min="10" max="11" width="22.81640625" customWidth="1"/>
    <col min="13" max="13" width="16.453125" customWidth="1"/>
  </cols>
  <sheetData>
    <row r="1" spans="1:166" ht="92.5" customHeight="1" x14ac:dyDescent="0.25">
      <c r="A1" s="114" t="s">
        <v>66</v>
      </c>
      <c r="B1" s="115"/>
      <c r="C1" s="115"/>
      <c r="D1" s="115"/>
      <c r="E1" s="115"/>
      <c r="F1" s="115"/>
      <c r="G1" s="115"/>
      <c r="H1" s="115"/>
      <c r="I1" s="115"/>
    </row>
    <row r="2" spans="1:166" s="112" customFormat="1" ht="22" customHeight="1" x14ac:dyDescent="0.4">
      <c r="A2" s="110" t="s">
        <v>73</v>
      </c>
      <c r="B2" s="111"/>
      <c r="C2" s="111"/>
      <c r="D2" s="111"/>
      <c r="E2" s="111"/>
      <c r="F2" s="111"/>
      <c r="G2" s="111"/>
      <c r="H2" s="111"/>
      <c r="I2" s="111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</row>
    <row r="3" spans="1:166" ht="77" customHeight="1" x14ac:dyDescent="0.4">
      <c r="A3" s="108" t="s">
        <v>74</v>
      </c>
      <c r="B3" s="107"/>
      <c r="C3" s="45"/>
      <c r="D3" s="45"/>
      <c r="E3" s="45"/>
      <c r="F3" s="30"/>
      <c r="G3" s="42"/>
    </row>
    <row r="4" spans="1:166" ht="15.75" customHeight="1" thickBot="1" x14ac:dyDescent="0.45">
      <c r="G4" s="41"/>
    </row>
    <row r="5" spans="1:166" ht="20" x14ac:dyDescent="0.4">
      <c r="A5" s="105" t="s">
        <v>0</v>
      </c>
      <c r="B5" s="38"/>
      <c r="C5" s="38"/>
      <c r="D5" s="64"/>
      <c r="E5" s="55"/>
      <c r="G5" s="31"/>
    </row>
    <row r="6" spans="1:166" ht="22.5" customHeight="1" x14ac:dyDescent="0.35">
      <c r="A6" s="33" t="s">
        <v>2</v>
      </c>
      <c r="B6" s="81"/>
      <c r="C6" s="54"/>
      <c r="D6" s="63" t="s">
        <v>64</v>
      </c>
      <c r="E6" s="85" t="s">
        <v>1</v>
      </c>
    </row>
    <row r="7" spans="1:166" ht="15.5" x14ac:dyDescent="0.35">
      <c r="A7" s="33" t="s">
        <v>3</v>
      </c>
      <c r="B7" s="82"/>
      <c r="D7" s="32" t="s">
        <v>4</v>
      </c>
      <c r="E7" s="86"/>
    </row>
    <row r="8" spans="1:166" ht="18" x14ac:dyDescent="0.4">
      <c r="A8" s="33" t="s">
        <v>5</v>
      </c>
      <c r="B8" s="82"/>
      <c r="D8" s="32" t="s">
        <v>6</v>
      </c>
      <c r="E8" s="87"/>
      <c r="G8" s="31"/>
    </row>
    <row r="9" spans="1:166" ht="15.5" x14ac:dyDescent="0.35">
      <c r="A9" s="33" t="s">
        <v>7</v>
      </c>
      <c r="B9" s="82"/>
      <c r="D9" s="19" t="s">
        <v>8</v>
      </c>
      <c r="E9" s="88"/>
    </row>
    <row r="10" spans="1:166" ht="15.5" x14ac:dyDescent="0.35">
      <c r="A10" s="33" t="s">
        <v>9</v>
      </c>
      <c r="B10" s="83" t="s">
        <v>1</v>
      </c>
      <c r="D10" s="27" t="s">
        <v>10</v>
      </c>
      <c r="E10" s="89"/>
    </row>
    <row r="11" spans="1:166" ht="15.75" customHeight="1" x14ac:dyDescent="0.4">
      <c r="A11" s="35" t="str">
        <f>IF(B10="Other","",IF(B10="Credit Card (if previously discussed with PMGC)","Do Not Enter Credit Card information.","UHN FCC or PO Number if provided:"))</f>
        <v>UHN FCC or PO Number if provided:</v>
      </c>
      <c r="B11" s="106"/>
      <c r="D11" s="27" t="s">
        <v>11</v>
      </c>
      <c r="E11" s="90"/>
      <c r="F11" s="2"/>
      <c r="J11" s="42"/>
    </row>
    <row r="12" spans="1:166" ht="53.4" customHeight="1" thickBot="1" x14ac:dyDescent="0.75">
      <c r="A12" s="36" t="s">
        <v>12</v>
      </c>
      <c r="B12" s="84"/>
      <c r="C12" s="34"/>
      <c r="D12" s="109" t="s">
        <v>72</v>
      </c>
      <c r="E12" s="91" t="s">
        <v>65</v>
      </c>
      <c r="F12" s="37"/>
    </row>
    <row r="13" spans="1:166" ht="35" x14ac:dyDescent="0.7">
      <c r="A13" s="7"/>
      <c r="B13" s="1"/>
      <c r="C13" s="53"/>
      <c r="D13" s="56"/>
      <c r="E13" s="49"/>
      <c r="F13" s="57"/>
    </row>
    <row r="14" spans="1:166" ht="15.5" x14ac:dyDescent="0.35">
      <c r="A14" s="20"/>
      <c r="B14" s="21"/>
      <c r="C14" s="52"/>
      <c r="D14" s="46"/>
      <c r="E14" s="47"/>
      <c r="F14" s="58" t="s">
        <v>13</v>
      </c>
      <c r="H14" s="20" t="s">
        <v>14</v>
      </c>
    </row>
    <row r="15" spans="1:166" ht="35.5" thickBot="1" x14ac:dyDescent="0.75">
      <c r="A15" s="3"/>
      <c r="B15" s="1"/>
      <c r="C15" s="50"/>
      <c r="D15" s="48"/>
      <c r="E15" s="49"/>
      <c r="F15" s="1"/>
      <c r="G15" s="1"/>
      <c r="H15" s="1"/>
    </row>
    <row r="16" spans="1:166" ht="46.5" x14ac:dyDescent="0.25">
      <c r="A16" s="28" t="s">
        <v>15</v>
      </c>
      <c r="B16" s="29" t="s">
        <v>16</v>
      </c>
      <c r="C16" s="6" t="s">
        <v>52</v>
      </c>
      <c r="D16" s="6" t="s">
        <v>55</v>
      </c>
      <c r="E16" s="78" t="s">
        <v>53</v>
      </c>
      <c r="F16" s="79" t="s">
        <v>54</v>
      </c>
      <c r="G16" s="80" t="s">
        <v>61</v>
      </c>
      <c r="H16" s="39" t="s">
        <v>57</v>
      </c>
      <c r="I16" s="40" t="s">
        <v>58</v>
      </c>
      <c r="L16" s="8"/>
      <c r="M16" s="8"/>
    </row>
    <row r="17" spans="1:11" ht="15.75" customHeight="1" x14ac:dyDescent="0.35">
      <c r="A17" s="68"/>
      <c r="B17" s="69"/>
      <c r="C17" s="70"/>
      <c r="D17" s="71"/>
      <c r="E17" s="72"/>
      <c r="F17" s="71"/>
      <c r="G17" s="72"/>
      <c r="H17" s="74"/>
      <c r="I17" s="75"/>
    </row>
    <row r="18" spans="1:11" ht="15.75" customHeight="1" x14ac:dyDescent="0.35">
      <c r="A18" s="72"/>
      <c r="B18" s="69"/>
      <c r="C18" s="70"/>
      <c r="D18" s="71"/>
      <c r="E18" s="72"/>
      <c r="F18" s="71"/>
      <c r="G18" s="72"/>
      <c r="H18" s="74"/>
      <c r="I18" s="75"/>
    </row>
    <row r="19" spans="1:11" ht="15.75" customHeight="1" x14ac:dyDescent="0.35">
      <c r="A19" s="72"/>
      <c r="B19" s="69"/>
      <c r="C19" s="70"/>
      <c r="D19" s="71"/>
      <c r="E19" s="72"/>
      <c r="F19" s="71"/>
      <c r="G19" s="72"/>
      <c r="H19" s="74"/>
      <c r="I19" s="75"/>
    </row>
    <row r="20" spans="1:11" ht="15.75" customHeight="1" x14ac:dyDescent="0.35">
      <c r="A20" s="72"/>
      <c r="B20" s="69"/>
      <c r="C20" s="70"/>
      <c r="D20" s="71"/>
      <c r="E20" s="72"/>
      <c r="F20" s="71"/>
      <c r="G20" s="72"/>
      <c r="H20" s="74"/>
      <c r="I20" s="75"/>
    </row>
    <row r="21" spans="1:11" ht="15.75" customHeight="1" x14ac:dyDescent="0.35">
      <c r="A21" s="72"/>
      <c r="B21" s="69"/>
      <c r="C21" s="70"/>
      <c r="D21" s="71"/>
      <c r="E21" s="72"/>
      <c r="F21" s="71"/>
      <c r="G21" s="72"/>
      <c r="H21" s="74"/>
      <c r="I21" s="75"/>
    </row>
    <row r="22" spans="1:11" ht="15.75" customHeight="1" x14ac:dyDescent="0.35">
      <c r="A22" s="72"/>
      <c r="B22" s="69"/>
      <c r="C22" s="70"/>
      <c r="D22" s="71"/>
      <c r="E22" s="72"/>
      <c r="F22" s="71"/>
      <c r="G22" s="72"/>
      <c r="H22" s="74"/>
      <c r="I22" s="75"/>
    </row>
    <row r="23" spans="1:11" ht="15.75" customHeight="1" x14ac:dyDescent="0.35">
      <c r="A23" s="72"/>
      <c r="B23" s="69"/>
      <c r="C23" s="70"/>
      <c r="D23" s="71"/>
      <c r="E23" s="72"/>
      <c r="F23" s="71"/>
      <c r="G23" s="72"/>
      <c r="H23" s="74"/>
      <c r="I23" s="75"/>
    </row>
    <row r="24" spans="1:11" ht="15.75" customHeight="1" x14ac:dyDescent="0.35">
      <c r="A24" s="72"/>
      <c r="B24" s="69"/>
      <c r="C24" s="70"/>
      <c r="D24" s="71"/>
      <c r="E24" s="72"/>
      <c r="F24" s="71"/>
      <c r="G24" s="72"/>
      <c r="H24" s="74"/>
      <c r="I24" s="75"/>
    </row>
    <row r="25" spans="1:11" ht="15.75" customHeight="1" x14ac:dyDescent="0.35">
      <c r="A25" s="72"/>
      <c r="B25" s="69"/>
      <c r="C25" s="70"/>
      <c r="D25" s="71"/>
      <c r="E25" s="72"/>
      <c r="F25" s="71"/>
      <c r="G25" s="72"/>
      <c r="H25" s="74"/>
      <c r="I25" s="75"/>
    </row>
    <row r="26" spans="1:11" ht="15.75" customHeight="1" x14ac:dyDescent="0.35">
      <c r="A26" s="72"/>
      <c r="B26" s="69"/>
      <c r="C26" s="70"/>
      <c r="D26" s="71"/>
      <c r="E26" s="72"/>
      <c r="F26" s="71"/>
      <c r="G26" s="72"/>
      <c r="H26" s="74"/>
      <c r="I26" s="75"/>
    </row>
    <row r="27" spans="1:11" ht="16" thickBot="1" x14ac:dyDescent="0.4">
      <c r="A27" s="73" t="s">
        <v>17</v>
      </c>
      <c r="B27" s="69"/>
      <c r="C27" s="70"/>
      <c r="D27" s="71"/>
      <c r="E27" s="72"/>
      <c r="F27" s="71"/>
      <c r="G27" s="72"/>
      <c r="H27" s="76"/>
      <c r="I27" s="77"/>
    </row>
    <row r="28" spans="1:11" ht="15.5" x14ac:dyDescent="0.35">
      <c r="D28" s="59"/>
      <c r="E28" s="1"/>
      <c r="F28" s="1"/>
      <c r="G28" s="1"/>
      <c r="H28" s="1"/>
    </row>
    <row r="29" spans="1:11" ht="15.5" x14ac:dyDescent="0.35">
      <c r="A29" s="11"/>
      <c r="B29" s="10"/>
      <c r="D29" s="51"/>
      <c r="E29" s="10"/>
      <c r="F29" s="10"/>
      <c r="G29" s="10"/>
      <c r="H29" s="10"/>
      <c r="I29" s="10"/>
      <c r="J29" s="61"/>
    </row>
    <row r="30" spans="1:11" ht="30.75" customHeight="1" x14ac:dyDescent="0.25">
      <c r="A30" s="44" t="s">
        <v>56</v>
      </c>
      <c r="B30" s="44"/>
      <c r="C30" s="44"/>
      <c r="D30" s="60"/>
      <c r="E30" s="44"/>
      <c r="F30" s="44"/>
      <c r="G30" s="44"/>
      <c r="H30" s="44"/>
      <c r="I30" s="65"/>
      <c r="J30" s="62"/>
      <c r="K30" s="8"/>
    </row>
    <row r="31" spans="1:11" ht="15.5" customHeight="1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51"/>
      <c r="K31" s="4"/>
    </row>
    <row r="32" spans="1:11" ht="15.5" customHeigh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51"/>
    </row>
    <row r="33" spans="1:11" ht="15.5" customHeight="1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51"/>
    </row>
    <row r="34" spans="1:11" ht="15.5" customHeight="1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51"/>
    </row>
    <row r="35" spans="1:11" ht="15.5" customHeight="1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51"/>
    </row>
    <row r="36" spans="1:11" ht="15.5" customHeight="1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51"/>
    </row>
    <row r="37" spans="1:11" ht="15.5" customHeight="1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51"/>
    </row>
    <row r="38" spans="1:11" ht="15.5" customHeight="1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51"/>
    </row>
    <row r="39" spans="1:11" ht="15.5" customHeight="1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51"/>
      <c r="K39" s="4"/>
    </row>
    <row r="40" spans="1:11" ht="15.5" customHeight="1" x14ac:dyDescent="0.25">
      <c r="A40" s="93"/>
      <c r="B40" s="93"/>
      <c r="C40" s="93"/>
      <c r="D40" s="94"/>
      <c r="E40" s="93"/>
      <c r="F40" s="93"/>
      <c r="G40" s="93"/>
      <c r="H40" s="93"/>
      <c r="I40" s="93"/>
      <c r="J40" s="51"/>
      <c r="K40" s="4"/>
    </row>
    <row r="41" spans="1:11" ht="15.5" customHeight="1" x14ac:dyDescent="0.3">
      <c r="A41" s="93"/>
      <c r="B41" s="93"/>
      <c r="C41" s="93"/>
      <c r="D41" s="95"/>
      <c r="E41" s="93"/>
      <c r="F41" s="93"/>
      <c r="G41" s="93"/>
      <c r="H41" s="93"/>
      <c r="I41" s="93"/>
      <c r="J41" s="51"/>
    </row>
    <row r="42" spans="1:11" ht="15.5" x14ac:dyDescent="0.35">
      <c r="D42" s="66"/>
      <c r="E42" s="67"/>
      <c r="G42" s="1"/>
      <c r="H42" s="1"/>
    </row>
    <row r="43" spans="1:11" ht="15.75" customHeight="1" x14ac:dyDescent="0.35">
      <c r="A43" s="43" t="s">
        <v>20</v>
      </c>
      <c r="B43" s="43"/>
      <c r="C43" s="43"/>
      <c r="D43" s="66"/>
      <c r="E43" s="46"/>
      <c r="F43" s="11"/>
      <c r="I43" s="11"/>
      <c r="K43" s="16"/>
    </row>
    <row r="44" spans="1:11" ht="15.75" customHeight="1" x14ac:dyDescent="0.35">
      <c r="A44" s="96"/>
      <c r="B44" s="97"/>
      <c r="C44" s="97"/>
      <c r="D44" s="98"/>
      <c r="E44" s="9"/>
      <c r="F44" s="11"/>
      <c r="G44" s="11"/>
      <c r="I44" s="11"/>
      <c r="J44" s="11"/>
    </row>
    <row r="45" spans="1:11" ht="15.75" customHeight="1" x14ac:dyDescent="0.35">
      <c r="A45" s="99"/>
      <c r="B45" s="100"/>
      <c r="C45" s="100"/>
      <c r="D45" s="101"/>
      <c r="E45" s="9"/>
      <c r="F45" s="11"/>
      <c r="G45" s="11"/>
      <c r="H45" s="9"/>
      <c r="I45" s="11"/>
    </row>
    <row r="46" spans="1:11" ht="15.75" customHeight="1" x14ac:dyDescent="0.35">
      <c r="A46" s="99"/>
      <c r="B46" s="100"/>
      <c r="C46" s="100"/>
      <c r="D46" s="101"/>
      <c r="E46" s="9"/>
      <c r="F46" s="11"/>
      <c r="G46" s="11"/>
      <c r="H46" s="9"/>
      <c r="I46" s="11"/>
    </row>
    <row r="47" spans="1:11" ht="15.75" customHeight="1" x14ac:dyDescent="0.35">
      <c r="A47" s="99"/>
      <c r="B47" s="100"/>
      <c r="C47" s="100"/>
      <c r="D47" s="101"/>
      <c r="E47" s="9"/>
      <c r="F47" s="11"/>
      <c r="G47" s="11"/>
      <c r="H47" s="9"/>
      <c r="I47" s="11"/>
    </row>
    <row r="48" spans="1:11" ht="15.75" customHeight="1" x14ac:dyDescent="0.35">
      <c r="A48" s="99"/>
      <c r="B48" s="100"/>
      <c r="C48" s="100"/>
      <c r="D48" s="101"/>
      <c r="E48" s="9"/>
      <c r="F48" s="11"/>
      <c r="G48" s="11"/>
      <c r="H48" s="9"/>
      <c r="I48" s="11"/>
    </row>
    <row r="49" spans="1:9" ht="15.75" customHeight="1" x14ac:dyDescent="0.35">
      <c r="A49" s="102"/>
      <c r="B49" s="103"/>
      <c r="C49" s="103"/>
      <c r="D49" s="104"/>
      <c r="F49" s="11"/>
      <c r="H49" s="9"/>
    </row>
    <row r="50" spans="1:9" ht="15.75" customHeight="1" x14ac:dyDescent="0.35">
      <c r="A50" s="18" t="b">
        <f>ISNUMBER(MATCH("3' Cell-Plexing v3.1",B31:B41,0))</f>
        <v>0</v>
      </c>
      <c r="C50" s="9"/>
      <c r="D50" s="11" t="str">
        <f>IF($A$50=TRUE,"Sample Viability"," ")</f>
        <v xml:space="preserve"> </v>
      </c>
      <c r="E50" s="9"/>
      <c r="F50" s="11"/>
      <c r="H50" s="9"/>
      <c r="I50" s="11"/>
    </row>
    <row r="51" spans="1:9" ht="15.75" customHeight="1" x14ac:dyDescent="0.35">
      <c r="A51" s="11" t="str">
        <f>IF($A$50=TRUE,"Cell Plexing Section - Initial QC"," ")</f>
        <v xml:space="preserve"> </v>
      </c>
      <c r="D51" s="17" t="str">
        <f t="shared" ref="D51:D58" si="0">IF(AND(B53&gt;0),B53/SUM(B53:C53),"")</f>
        <v/>
      </c>
      <c r="E51" s="11"/>
      <c r="F51" s="11"/>
      <c r="G51" s="11"/>
      <c r="H51" s="9"/>
      <c r="I51" s="11"/>
    </row>
    <row r="52" spans="1:9" ht="15.75" customHeight="1" x14ac:dyDescent="0.35">
      <c r="A52" s="11" t="str">
        <f>IF($A$50=TRUE,"Sample Name"," ")</f>
        <v xml:space="preserve"> </v>
      </c>
      <c r="B52" s="11" t="str">
        <f>IF($A$50=TRUE,"Live"," ")</f>
        <v xml:space="preserve"> </v>
      </c>
      <c r="C52" s="11" t="str">
        <f>IF($A$50=TRUE,"Dead"," ")</f>
        <v xml:space="preserve"> </v>
      </c>
      <c r="D52" s="17" t="str">
        <f t="shared" si="0"/>
        <v/>
      </c>
      <c r="E52" s="11" t="str">
        <f>IF($A$50=TRUE,"PMGC Count"," ")</f>
        <v xml:space="preserve"> </v>
      </c>
      <c r="F52" s="11"/>
      <c r="I52" s="11"/>
    </row>
    <row r="53" spans="1:9" ht="15.75" customHeight="1" x14ac:dyDescent="0.35">
      <c r="A53" t="str">
        <f>IF($A$50=TRUE,A31,"")</f>
        <v/>
      </c>
      <c r="D53" s="17" t="str">
        <f t="shared" si="0"/>
        <v/>
      </c>
      <c r="E53" t="str">
        <f t="shared" ref="E53:E60" si="1">IF(B53&lt;&gt;"",B53*5,"")</f>
        <v/>
      </c>
      <c r="F53" s="11"/>
      <c r="I53" s="11"/>
    </row>
    <row r="54" spans="1:9" ht="15.75" customHeight="1" x14ac:dyDescent="0.35">
      <c r="A54" t="str">
        <f t="shared" ref="A54:A60" si="2">IF($A$50=TRUE,A32,"")</f>
        <v/>
      </c>
      <c r="D54" s="17" t="str">
        <f t="shared" si="0"/>
        <v/>
      </c>
      <c r="E54" t="str">
        <f t="shared" si="1"/>
        <v/>
      </c>
      <c r="F54" s="11"/>
      <c r="I54" s="11"/>
    </row>
    <row r="55" spans="1:9" ht="15.75" customHeight="1" x14ac:dyDescent="0.35">
      <c r="A55" t="str">
        <f t="shared" si="2"/>
        <v/>
      </c>
      <c r="D55" s="17" t="str">
        <f t="shared" si="0"/>
        <v/>
      </c>
      <c r="E55" t="str">
        <f t="shared" si="1"/>
        <v/>
      </c>
      <c r="F55" s="11"/>
      <c r="I55" s="11"/>
    </row>
    <row r="56" spans="1:9" ht="15.75" customHeight="1" x14ac:dyDescent="0.35">
      <c r="A56" t="str">
        <f t="shared" si="2"/>
        <v/>
      </c>
      <c r="D56" s="17" t="str">
        <f t="shared" si="0"/>
        <v/>
      </c>
      <c r="E56" t="str">
        <f t="shared" si="1"/>
        <v/>
      </c>
      <c r="F56" s="11"/>
      <c r="I56" s="4"/>
    </row>
    <row r="57" spans="1:9" ht="15.75" customHeight="1" x14ac:dyDescent="0.35">
      <c r="A57" t="str">
        <f t="shared" si="2"/>
        <v/>
      </c>
      <c r="D57" s="17" t="str">
        <f t="shared" si="0"/>
        <v/>
      </c>
      <c r="E57" t="str">
        <f t="shared" si="1"/>
        <v/>
      </c>
      <c r="F57" s="11"/>
      <c r="I57" s="11"/>
    </row>
    <row r="58" spans="1:9" ht="15.75" customHeight="1" x14ac:dyDescent="0.35">
      <c r="A58" t="str">
        <f t="shared" si="2"/>
        <v/>
      </c>
      <c r="D58" s="17" t="str">
        <f t="shared" si="0"/>
        <v/>
      </c>
      <c r="E58" t="str">
        <f t="shared" si="1"/>
        <v/>
      </c>
      <c r="F58" s="11"/>
      <c r="G58" s="11"/>
      <c r="I58" s="11"/>
    </row>
    <row r="59" spans="1:9" ht="15.75" customHeight="1" x14ac:dyDescent="0.35">
      <c r="A59" t="str">
        <f t="shared" si="2"/>
        <v/>
      </c>
      <c r="E59" t="str">
        <f t="shared" si="1"/>
        <v/>
      </c>
      <c r="F59" s="11"/>
      <c r="I59" s="11"/>
    </row>
    <row r="60" spans="1:9" ht="15.75" customHeight="1" x14ac:dyDescent="0.35">
      <c r="A60" t="str">
        <f t="shared" si="2"/>
        <v/>
      </c>
      <c r="E60" t="str">
        <f t="shared" si="1"/>
        <v/>
      </c>
      <c r="F60" s="11"/>
      <c r="I60" s="11"/>
    </row>
    <row r="61" spans="1:9" ht="15.75" customHeight="1" x14ac:dyDescent="0.35">
      <c r="F61" s="11"/>
      <c r="I61" s="11"/>
    </row>
    <row r="62" spans="1:9" ht="15.75" customHeight="1" x14ac:dyDescent="0.35">
      <c r="D62" s="11" t="str">
        <f>IF($A$50=TRUE,"Pool Name"," ")</f>
        <v xml:space="preserve"> </v>
      </c>
      <c r="F62" s="11"/>
      <c r="I62" s="11"/>
    </row>
    <row r="63" spans="1:9" ht="15.75" customHeight="1" x14ac:dyDescent="0.35">
      <c r="A63" s="11" t="str">
        <f>IF($A$50=TRUE,"Cell Plexing Section - Post Oligo Washing"," ")</f>
        <v xml:space="preserve"> </v>
      </c>
      <c r="F63" s="11"/>
    </row>
    <row r="64" spans="1:9" ht="15.75" customHeight="1" x14ac:dyDescent="0.35">
      <c r="A64" s="11" t="str">
        <f>IF($A$50=TRUE,"Sample Name"," ")</f>
        <v xml:space="preserve"> </v>
      </c>
      <c r="B64" s="11" t="str">
        <f>IF($A$50=TRUE,"CMO ID"," ")</f>
        <v xml:space="preserve"> </v>
      </c>
      <c r="C64" s="11" t="str">
        <f>IF($A$50=TRUE,"ul to Pool"," ")</f>
        <v xml:space="preserve"> </v>
      </c>
      <c r="F64" s="11"/>
    </row>
    <row r="65" spans="1:3" ht="15.75" customHeight="1" x14ac:dyDescent="0.25">
      <c r="A65" t="str">
        <f>IF($A$50=TRUE,A31,"")</f>
        <v/>
      </c>
      <c r="B65" s="8"/>
    </row>
    <row r="66" spans="1:3" ht="15.75" customHeight="1" x14ac:dyDescent="0.25">
      <c r="A66" t="str">
        <f t="shared" ref="A66:A72" si="3">IF($A$50=TRUE,A32,"")</f>
        <v/>
      </c>
      <c r="B66" s="8"/>
    </row>
    <row r="67" spans="1:3" ht="15.75" customHeight="1" x14ac:dyDescent="0.25">
      <c r="A67" t="str">
        <f t="shared" si="3"/>
        <v/>
      </c>
      <c r="B67" s="8"/>
    </row>
    <row r="68" spans="1:3" ht="15.75" customHeight="1" x14ac:dyDescent="0.25">
      <c r="A68" t="str">
        <f t="shared" si="3"/>
        <v/>
      </c>
      <c r="B68" s="8"/>
    </row>
    <row r="69" spans="1:3" ht="15.75" customHeight="1" x14ac:dyDescent="0.35">
      <c r="A69" t="str">
        <f t="shared" si="3"/>
        <v/>
      </c>
      <c r="B69" s="8"/>
      <c r="C69" s="11"/>
    </row>
    <row r="70" spans="1:3" ht="15.75" customHeight="1" x14ac:dyDescent="0.35">
      <c r="A70" t="str">
        <f t="shared" si="3"/>
        <v/>
      </c>
      <c r="B70" s="8"/>
      <c r="C70" s="11"/>
    </row>
    <row r="71" spans="1:3" ht="15.75" customHeight="1" x14ac:dyDescent="0.25">
      <c r="A71" t="str">
        <f t="shared" si="3"/>
        <v/>
      </c>
      <c r="B71" s="8"/>
    </row>
    <row r="72" spans="1:3" ht="15.75" customHeight="1" x14ac:dyDescent="0.25">
      <c r="A72" t="str">
        <f t="shared" si="3"/>
        <v/>
      </c>
      <c r="B72" s="8"/>
    </row>
  </sheetData>
  <dataConsolidate/>
  <mergeCells count="1">
    <mergeCell ref="A1:I1"/>
  </mergeCells>
  <conditionalFormatting sqref="A11">
    <cfRule type="expression" dxfId="72" priority="44">
      <formula>B10&lt;&gt;"Other"</formula>
    </cfRule>
  </conditionalFormatting>
  <conditionalFormatting sqref="A14">
    <cfRule type="expression" dxfId="71" priority="22">
      <formula>IF(#REF!="Single Cells",TRUE,FALSE)</formula>
    </cfRule>
  </conditionalFormatting>
  <conditionalFormatting sqref="E52:E60 A64:C72 D62:D70 A52:C60 D50:D58">
    <cfRule type="expression" dxfId="70" priority="95">
      <formula>IF($A$50=TRUE,TRUE,FALSE)</formula>
    </cfRule>
  </conditionalFormatting>
  <conditionalFormatting sqref="B11">
    <cfRule type="expression" dxfId="69" priority="45">
      <formula>$B$10&lt;&gt;"Credit Card (if previously discussed with PMGC)"</formula>
    </cfRule>
  </conditionalFormatting>
  <conditionalFormatting sqref="B14">
    <cfRule type="expression" dxfId="68" priority="21">
      <formula>IF(#REF!="Single Cells",TRUE,FALSE)</formula>
    </cfRule>
  </conditionalFormatting>
  <conditionalFormatting sqref="D51:D58">
    <cfRule type="cellIs" dxfId="67" priority="31" operator="lessThanOrEqual">
      <formula>0.9</formula>
    </cfRule>
  </conditionalFormatting>
  <conditionalFormatting sqref="J16">
    <cfRule type="expression" dxfId="66" priority="7">
      <formula>IF(OR(#REF!="Nuclei",#REF!="Single Cells"),TRUE,FALSE)</formula>
    </cfRule>
  </conditionalFormatting>
  <conditionalFormatting sqref="J17:J27">
    <cfRule type="expression" dxfId="65" priority="6">
      <formula>IF(OR(#REF!="Nuclei",#REF!="Single Cells"),TRUE,FALSE)</formula>
    </cfRule>
  </conditionalFormatting>
  <conditionalFormatting sqref="K16">
    <cfRule type="expression" dxfId="64" priority="2">
      <formula>IF(OR(#REF!="Nuclei",#REF!="Single Cells"),TRUE,FALSE)</formula>
    </cfRule>
  </conditionalFormatting>
  <conditionalFormatting sqref="K17:K27">
    <cfRule type="expression" dxfId="63" priority="3">
      <formula>IF(OR(#REF!="Nuclei",#REF!="Single Cells"),TRUE,FALSE)</formula>
    </cfRule>
  </conditionalFormatting>
  <conditionalFormatting sqref="L16:M16">
    <cfRule type="expression" dxfId="62" priority="36">
      <formula>IF(#REF!="Tissue",TRUE,FALSE)</formula>
    </cfRule>
  </conditionalFormatting>
  <conditionalFormatting sqref="L17:M27">
    <cfRule type="expression" dxfId="61" priority="35">
      <formula>IF(#REF!="Tissue",TRUE,FALSE)</formula>
    </cfRule>
  </conditionalFormatting>
  <conditionalFormatting sqref="B10">
    <cfRule type="expression" dxfId="60" priority="1">
      <formula>$B$11&lt;&gt;"Credit Card (if previously discussed with PMGC)"</formula>
    </cfRule>
  </conditionalFormatting>
  <conditionalFormatting sqref="F14">
    <cfRule type="expression" dxfId="59" priority="121">
      <formula>IF(OR(#REF!="Hashtagging/CITE-seq: My samples have been tagged and already pooled",$D$13="CITE-seq: My samples have been tagged and require PMGC to pool",#REF!="CITE-seq: My samples have been tagged and already pooled",#REF!="CITE-seq: My samples have been tagged and already pooled",#REF!="Hashtagging/CITE-seq: My samples have been tagged and require PMGC to pool",$E$15="Hashtagging/CITE-seq: My samples have been tagged and already pooled"),TRUE,FALSE)</formula>
    </cfRule>
  </conditionalFormatting>
  <conditionalFormatting sqref="G14">
    <cfRule type="expression" dxfId="58" priority="122">
      <formula>IF(OR(#REF!="Hashtagging/CITE-seq: My samples have been tagged and already pooled",$D$13="CITE-seq: My samples have been tagged and require PMGC to pool",#REF!="CITE-seq: My samples have been tagged and already pooled",#REF!="CITE-seq: My samples have been tagged and already pooled",#REF!="Hashtagging/CITE-seq: My samples have been tagged and require PMGC to pool",$E$15="Hashtagging/CITE-seq: My samples have been tagged and already pooled"),TRUE,FALSE)</formula>
    </cfRule>
  </conditionalFormatting>
  <conditionalFormatting sqref="H14">
    <cfRule type="expression" dxfId="57" priority="123">
      <formula>IF(OR(#REF!="Hashtagging/CITE-seq: My samples have been tagged and already pooled",$D$13="CITE-seq: My samples have been tagged and require PMGC to pool",#REF!="CITE-seq: My samples have been tagged and already pooled",#REF!="CITE-seq: My samples have been tagged and already pooled",#REF!="Hashtagging/CITE-seq: My samples have been tagged and require PMGC to pool",$E$15="Hashtagging/CITE-seq: My samples have been tagged and already pooled"),TRUE,FALSE)</formula>
    </cfRule>
  </conditionalFormatting>
  <dataValidations count="11">
    <dataValidation type="whole" allowBlank="1" showInputMessage="1" showErrorMessage="1" sqref="H17:H27" xr:uid="{00000000-0002-0000-0000-000000000000}">
      <formula1>1</formula1>
      <formula2>30000</formula2>
    </dataValidation>
    <dataValidation allowBlank="1" showErrorMessage="1" promptTitle="Tissue Submissions Only" prompt="Indicate your preference for the orientation of the tissue to be sliced." sqref="M17:M27" xr:uid="{00000000-0002-0000-0000-000004000000}"/>
    <dataValidation type="decimal" operator="lessThanOrEqual" allowBlank="1" showErrorMessage="1" errorTitle="Viability Too Low" error="Viability is less than 90% initial concentration. Do not proceed with cell multiplexing." sqref="D51:D58" xr:uid="{00000000-0002-0000-0000-000006000000}">
      <formula1>90</formula1>
    </dataValidation>
    <dataValidation type="custom" allowBlank="1" showInputMessage="1" showErrorMessage="1" errorTitle="Character Limit Reached!" error="Bioinformatics piplines cannot process samples with long names or special characters. Please remove spaces and special characters from text (Max Character Limit: 25)" sqref="A17:A27" xr:uid="{00000000-0002-0000-0000-000007000000}">
      <formula1>AND(ISNUMBER(SUMPRODUCT(SEARCH(MID(A17,ROW(INDIRECT("1:"&amp;LEN(A17))),1),"0123456789abcdefghijklmnopqrstuvwxyzABCDEFGHIJKLMNOPQRSTUVWXYZ-_"))),LEN(A17)&lt;25)</formula1>
    </dataValidation>
    <dataValidation type="list" allowBlank="1" showInputMessage="1" showErrorMessage="1" sqref="K17:K27" xr:uid="{00000000-0002-0000-0000-000008000000}">
      <formula1>IF(#REF!="5' Immune Profiling v2.0",ChemOptions5pr,ChemOptions3pr)</formula1>
    </dataValidation>
    <dataValidation allowBlank="1" showInputMessage="1" showErrorMessage="1" promptTitle="How many reads per cell/nuclei?" prompt="Standard sequencing at PMGC is 50,000 reads per cell or nuclei." sqref="I17:I27" xr:uid="{00000000-0002-0000-0000-00000B000000}"/>
    <dataValidation allowBlank="1" showInputMessage="1" showErrorMessage="1" sqref="G17:G27 L17:L27 E17:E27" xr:uid="{00000000-0002-0000-0000-00000D000000}"/>
    <dataValidation allowBlank="1" showInputMessage="1" showErrorMessage="1" promptTitle="Please remain available up to 1hr after sample drop-off" prompt="Only used for immediate decisons to be made during PMGC sample processing if email reponse is delayed." sqref="E8" xr:uid="{93310CCB-EB06-4B63-8CBB-A1B01D9E3C15}"/>
    <dataValidation type="list" allowBlank="1" showInputMessage="1" showErrorMessage="1" sqref="B17:B27 B14" xr:uid="{00000000-0002-0000-0000-000012000000}">
      <formula1>#REF!</formula1>
    </dataValidation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7" xr:uid="{1840BC96-07ED-4670-97D2-5A0A492ED0DE}"/>
    <dataValidation type="list" allowBlank="1" showInputMessage="1" showErrorMessage="1" sqref="E6" xr:uid="{5A6CBF10-8AC0-4CD8-AEFF-E47166D17039}">
      <formula1>"[SELECT ONE],Version 2, Version 3"</formula1>
    </dataValidation>
  </dataValidations>
  <pageMargins left="0.7" right="0.7" top="0.75" bottom="0.75" header="0.3" footer="0.3"/>
  <pageSetup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3E1DCB-F03C-475B-9CDD-7FC822B05A9F}">
          <x14:formula1>
            <xm:f>Sheet3!$H$1:$H$6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6049-D5A5-40B6-AD2A-63DEFFEE4424}">
  <dimension ref="A1:H6"/>
  <sheetViews>
    <sheetView workbookViewId="0">
      <selection activeCell="H8" sqref="H8"/>
    </sheetView>
  </sheetViews>
  <sheetFormatPr defaultRowHeight="12.5" x14ac:dyDescent="0.25"/>
  <sheetData>
    <row r="1" spans="1:8" x14ac:dyDescent="0.25">
      <c r="A1" t="s">
        <v>59</v>
      </c>
      <c r="D1" t="s">
        <v>62</v>
      </c>
      <c r="H1" t="s">
        <v>1</v>
      </c>
    </row>
    <row r="2" spans="1:8" x14ac:dyDescent="0.25">
      <c r="A2" t="s">
        <v>60</v>
      </c>
      <c r="D2" t="s">
        <v>63</v>
      </c>
      <c r="H2" t="s">
        <v>71</v>
      </c>
    </row>
    <row r="3" spans="1:8" x14ac:dyDescent="0.25">
      <c r="H3" t="s">
        <v>70</v>
      </c>
    </row>
    <row r="4" spans="1:8" x14ac:dyDescent="0.25">
      <c r="H4" t="s">
        <v>67</v>
      </c>
    </row>
    <row r="5" spans="1:8" x14ac:dyDescent="0.25">
      <c r="H5" t="s">
        <v>68</v>
      </c>
    </row>
    <row r="6" spans="1:8" x14ac:dyDescent="0.25">
      <c r="H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1"/>
  <sheetViews>
    <sheetView workbookViewId="0">
      <selection activeCell="A7" sqref="A7"/>
    </sheetView>
  </sheetViews>
  <sheetFormatPr defaultColWidth="8.81640625" defaultRowHeight="12.5" x14ac:dyDescent="0.25"/>
  <cols>
    <col min="1" max="1" width="21.453125" customWidth="1"/>
    <col min="2" max="2" width="24.81640625" customWidth="1"/>
    <col min="3" max="3" width="22.453125" customWidth="1"/>
    <col min="4" max="4" width="17.81640625" customWidth="1"/>
    <col min="5" max="5" width="19.1796875" customWidth="1"/>
    <col min="6" max="6" width="23.81640625" customWidth="1"/>
  </cols>
  <sheetData>
    <row r="1" spans="1:6" ht="16" thickBot="1" x14ac:dyDescent="0.4">
      <c r="A1" s="25" t="s">
        <v>21</v>
      </c>
      <c r="B1" s="26" t="s">
        <v>1</v>
      </c>
    </row>
    <row r="2" spans="1:6" ht="15" thickBot="1" x14ac:dyDescent="0.4">
      <c r="A2" s="24" t="s">
        <v>22</v>
      </c>
      <c r="B2" s="24" t="s">
        <v>23</v>
      </c>
      <c r="C2" s="22" t="s">
        <v>24</v>
      </c>
      <c r="D2" s="22" t="s">
        <v>25</v>
      </c>
      <c r="E2" s="22" t="s">
        <v>26</v>
      </c>
      <c r="F2" s="22" t="s">
        <v>27</v>
      </c>
    </row>
    <row r="3" spans="1:6" ht="13" thickBot="1" x14ac:dyDescent="0.3">
      <c r="A3" s="23"/>
      <c r="B3" s="23"/>
      <c r="C3" s="23"/>
      <c r="D3" s="23"/>
      <c r="E3" s="23"/>
      <c r="F3" s="23"/>
    </row>
    <row r="4" spans="1:6" ht="13" thickBot="1" x14ac:dyDescent="0.3">
      <c r="A4" s="23"/>
      <c r="B4" s="23"/>
      <c r="C4" s="23"/>
      <c r="D4" s="23"/>
      <c r="E4" s="23"/>
      <c r="F4" s="23"/>
    </row>
    <row r="5" spans="1:6" ht="13" thickBot="1" x14ac:dyDescent="0.3">
      <c r="A5" s="23"/>
      <c r="B5" s="23"/>
      <c r="C5" s="23"/>
      <c r="D5" s="23"/>
      <c r="E5" s="23"/>
      <c r="F5" s="23"/>
    </row>
    <row r="6" spans="1:6" ht="13" thickBot="1" x14ac:dyDescent="0.3">
      <c r="A6" s="23"/>
      <c r="B6" s="23"/>
      <c r="C6" s="23"/>
      <c r="D6" s="23"/>
      <c r="E6" s="23"/>
      <c r="F6" s="23"/>
    </row>
    <row r="7" spans="1:6" ht="13" thickBot="1" x14ac:dyDescent="0.3">
      <c r="A7" s="23"/>
      <c r="B7" s="23"/>
      <c r="C7" s="23"/>
      <c r="D7" s="23"/>
      <c r="E7" s="23"/>
      <c r="F7" s="23"/>
    </row>
    <row r="8" spans="1:6" ht="13" thickBot="1" x14ac:dyDescent="0.3">
      <c r="A8" s="23"/>
      <c r="B8" s="23"/>
      <c r="C8" s="23"/>
      <c r="D8" s="23"/>
      <c r="E8" s="23"/>
      <c r="F8" s="23"/>
    </row>
    <row r="9" spans="1:6" ht="13" thickBot="1" x14ac:dyDescent="0.3">
      <c r="A9" s="23"/>
      <c r="B9" s="23"/>
      <c r="C9" s="23"/>
      <c r="D9" s="23"/>
      <c r="E9" s="23"/>
      <c r="F9" s="23"/>
    </row>
    <row r="10" spans="1:6" ht="13" thickBot="1" x14ac:dyDescent="0.3">
      <c r="A10" s="23"/>
      <c r="B10" s="23"/>
      <c r="C10" s="23"/>
      <c r="D10" s="23"/>
      <c r="E10" s="23"/>
      <c r="F10" s="23"/>
    </row>
    <row r="11" spans="1:6" ht="13" thickBot="1" x14ac:dyDescent="0.3">
      <c r="A11" s="23"/>
      <c r="B11" s="23"/>
      <c r="C11" s="23"/>
      <c r="D11" s="23"/>
      <c r="E11" s="23"/>
      <c r="F11" s="23"/>
    </row>
    <row r="12" spans="1:6" ht="13" thickBot="1" x14ac:dyDescent="0.3">
      <c r="A12" s="23"/>
      <c r="B12" s="23"/>
      <c r="C12" s="23"/>
      <c r="D12" s="23"/>
      <c r="E12" s="23"/>
      <c r="F12" s="23"/>
    </row>
    <row r="13" spans="1:6" ht="13" thickBot="1" x14ac:dyDescent="0.3">
      <c r="A13" s="23"/>
      <c r="B13" s="23"/>
      <c r="C13" s="23"/>
      <c r="D13" s="23"/>
      <c r="E13" s="23"/>
      <c r="F13" s="23"/>
    </row>
    <row r="14" spans="1:6" ht="13" thickBot="1" x14ac:dyDescent="0.3">
      <c r="A14" s="23"/>
      <c r="B14" s="23"/>
      <c r="C14" s="23"/>
      <c r="D14" s="23"/>
      <c r="E14" s="23"/>
      <c r="F14" s="23"/>
    </row>
    <row r="15" spans="1:6" ht="13" thickBot="1" x14ac:dyDescent="0.3">
      <c r="A15" s="23"/>
      <c r="B15" s="23"/>
      <c r="C15" s="23"/>
      <c r="D15" s="23"/>
      <c r="E15" s="23"/>
      <c r="F15" s="23"/>
    </row>
    <row r="16" spans="1:6" ht="13" thickBot="1" x14ac:dyDescent="0.3">
      <c r="A16" s="23"/>
      <c r="B16" s="23"/>
      <c r="C16" s="23"/>
      <c r="D16" s="23"/>
      <c r="E16" s="23"/>
      <c r="F16" s="23"/>
    </row>
    <row r="17" spans="1:6" ht="13" thickBot="1" x14ac:dyDescent="0.3">
      <c r="A17" s="23"/>
      <c r="B17" s="23"/>
      <c r="C17" s="23"/>
      <c r="D17" s="23"/>
      <c r="E17" s="23"/>
      <c r="F17" s="23"/>
    </row>
    <row r="18" spans="1:6" ht="13" thickBot="1" x14ac:dyDescent="0.3">
      <c r="A18" s="23"/>
      <c r="B18" s="23"/>
      <c r="C18" s="23"/>
      <c r="D18" s="23"/>
      <c r="E18" s="23"/>
      <c r="F18" s="23"/>
    </row>
    <row r="19" spans="1:6" ht="13" thickBot="1" x14ac:dyDescent="0.3">
      <c r="A19" s="23"/>
      <c r="B19" s="23"/>
      <c r="C19" s="23"/>
      <c r="D19" s="23"/>
      <c r="E19" s="23"/>
      <c r="F19" s="23"/>
    </row>
    <row r="20" spans="1:6" ht="13" thickBot="1" x14ac:dyDescent="0.3">
      <c r="A20" s="23"/>
      <c r="B20" s="23"/>
      <c r="C20" s="23"/>
      <c r="D20" s="23"/>
      <c r="E20" s="23"/>
      <c r="F20" s="23"/>
    </row>
    <row r="21" spans="1:6" ht="13" thickBot="1" x14ac:dyDescent="0.3">
      <c r="A21" s="23"/>
      <c r="B21" s="23"/>
      <c r="C21" s="23"/>
      <c r="D21" s="23"/>
      <c r="E21" s="23"/>
      <c r="F21" s="23"/>
    </row>
    <row r="22" spans="1:6" ht="13" thickBot="1" x14ac:dyDescent="0.3">
      <c r="A22" s="23"/>
      <c r="B22" s="23"/>
      <c r="C22" s="23"/>
      <c r="D22" s="23"/>
      <c r="E22" s="23"/>
      <c r="F22" s="23"/>
    </row>
    <row r="23" spans="1:6" ht="13" thickBot="1" x14ac:dyDescent="0.3">
      <c r="A23" s="23"/>
      <c r="B23" s="23"/>
      <c r="C23" s="23"/>
      <c r="D23" s="23"/>
      <c r="E23" s="23"/>
      <c r="F23" s="23"/>
    </row>
    <row r="24" spans="1:6" ht="13" thickBot="1" x14ac:dyDescent="0.3">
      <c r="A24" s="23"/>
      <c r="B24" s="23"/>
      <c r="C24" s="23"/>
      <c r="D24" s="23"/>
      <c r="E24" s="23"/>
      <c r="F24" s="23"/>
    </row>
    <row r="25" spans="1:6" ht="13" thickBot="1" x14ac:dyDescent="0.3">
      <c r="A25" s="23"/>
      <c r="B25" s="23"/>
      <c r="C25" s="23"/>
      <c r="D25" s="23"/>
      <c r="E25" s="23"/>
      <c r="F25" s="23"/>
    </row>
    <row r="26" spans="1:6" ht="13" thickBot="1" x14ac:dyDescent="0.3">
      <c r="A26" s="23"/>
      <c r="B26" s="23"/>
      <c r="C26" s="23"/>
      <c r="D26" s="23"/>
      <c r="E26" s="23"/>
      <c r="F26" s="23"/>
    </row>
    <row r="27" spans="1:6" ht="13" thickBot="1" x14ac:dyDescent="0.3">
      <c r="A27" s="23"/>
      <c r="B27" s="23"/>
      <c r="C27" s="23"/>
      <c r="D27" s="23"/>
      <c r="E27" s="23"/>
      <c r="F27" s="23"/>
    </row>
    <row r="28" spans="1:6" ht="13" thickBot="1" x14ac:dyDescent="0.3">
      <c r="A28" s="23"/>
      <c r="B28" s="23"/>
      <c r="C28" s="23"/>
      <c r="D28" s="23"/>
      <c r="E28" s="23"/>
      <c r="F28" s="23"/>
    </row>
    <row r="29" spans="1:6" ht="13" thickBot="1" x14ac:dyDescent="0.3">
      <c r="A29" s="23"/>
      <c r="B29" s="23"/>
      <c r="C29" s="23"/>
      <c r="D29" s="23"/>
      <c r="E29" s="23"/>
      <c r="F29" s="23"/>
    </row>
    <row r="30" spans="1:6" ht="13" thickBot="1" x14ac:dyDescent="0.3">
      <c r="A30" s="23"/>
      <c r="B30" s="23"/>
      <c r="C30" s="23"/>
      <c r="D30" s="23"/>
      <c r="E30" s="23"/>
      <c r="F30" s="23"/>
    </row>
    <row r="31" spans="1:6" ht="13" thickBot="1" x14ac:dyDescent="0.3">
      <c r="A31" s="23"/>
      <c r="B31" s="23"/>
      <c r="C31" s="23"/>
      <c r="D31" s="23"/>
      <c r="E31" s="23"/>
      <c r="F31" s="23"/>
    </row>
    <row r="32" spans="1:6" ht="13" thickBot="1" x14ac:dyDescent="0.3">
      <c r="A32" s="23"/>
      <c r="B32" s="23"/>
      <c r="C32" s="23"/>
      <c r="D32" s="23"/>
      <c r="E32" s="23"/>
      <c r="F32" s="23"/>
    </row>
    <row r="33" spans="1:6" ht="13" thickBot="1" x14ac:dyDescent="0.3">
      <c r="A33" s="23"/>
      <c r="B33" s="23"/>
      <c r="C33" s="23"/>
      <c r="D33" s="23"/>
      <c r="E33" s="23"/>
      <c r="F33" s="23"/>
    </row>
    <row r="34" spans="1:6" ht="13" thickBot="1" x14ac:dyDescent="0.3">
      <c r="A34" s="23"/>
      <c r="B34" s="23"/>
      <c r="C34" s="23"/>
      <c r="D34" s="23"/>
      <c r="E34" s="23"/>
      <c r="F34" s="23"/>
    </row>
    <row r="35" spans="1:6" ht="13" thickBot="1" x14ac:dyDescent="0.3">
      <c r="A35" s="23"/>
      <c r="B35" s="23"/>
      <c r="C35" s="23"/>
      <c r="D35" s="23"/>
      <c r="E35" s="23"/>
      <c r="F35" s="23"/>
    </row>
    <row r="36" spans="1:6" ht="13" thickBot="1" x14ac:dyDescent="0.3">
      <c r="A36" s="23"/>
      <c r="B36" s="23"/>
      <c r="C36" s="23"/>
      <c r="D36" s="23"/>
      <c r="E36" s="23"/>
      <c r="F36" s="23"/>
    </row>
    <row r="37" spans="1:6" ht="13" thickBot="1" x14ac:dyDescent="0.3">
      <c r="A37" s="23"/>
      <c r="B37" s="23"/>
      <c r="C37" s="23"/>
      <c r="D37" s="23"/>
      <c r="E37" s="23"/>
      <c r="F37" s="23"/>
    </row>
    <row r="38" spans="1:6" ht="13" thickBot="1" x14ac:dyDescent="0.3">
      <c r="A38" s="23"/>
      <c r="B38" s="23"/>
      <c r="C38" s="23"/>
      <c r="D38" s="23"/>
      <c r="E38" s="23"/>
      <c r="F38" s="23"/>
    </row>
    <row r="39" spans="1:6" ht="13" thickBot="1" x14ac:dyDescent="0.3">
      <c r="A39" s="23"/>
      <c r="B39" s="23"/>
      <c r="C39" s="23"/>
      <c r="D39" s="23"/>
      <c r="E39" s="23"/>
      <c r="F39" s="23"/>
    </row>
    <row r="40" spans="1:6" ht="13" thickBot="1" x14ac:dyDescent="0.3">
      <c r="A40" s="23"/>
      <c r="B40" s="23"/>
      <c r="C40" s="23"/>
      <c r="D40" s="23"/>
      <c r="E40" s="23"/>
      <c r="F40" s="23"/>
    </row>
    <row r="41" spans="1:6" ht="13" thickBot="1" x14ac:dyDescent="0.3">
      <c r="A41" s="23"/>
      <c r="B41" s="23"/>
      <c r="C41" s="23"/>
      <c r="D41" s="23"/>
      <c r="E41" s="23"/>
      <c r="F41" s="23"/>
    </row>
    <row r="42" spans="1:6" ht="13" thickBot="1" x14ac:dyDescent="0.3">
      <c r="A42" s="23"/>
      <c r="B42" s="23"/>
      <c r="C42" s="23"/>
      <c r="D42" s="23"/>
      <c r="E42" s="23"/>
      <c r="F42" s="23"/>
    </row>
    <row r="43" spans="1:6" ht="13" thickBot="1" x14ac:dyDescent="0.3">
      <c r="A43" s="23"/>
      <c r="B43" s="23"/>
      <c r="C43" s="23"/>
      <c r="D43" s="23"/>
      <c r="E43" s="23"/>
      <c r="F43" s="23"/>
    </row>
    <row r="44" spans="1:6" ht="13" thickBot="1" x14ac:dyDescent="0.3">
      <c r="A44" s="23"/>
      <c r="B44" s="23"/>
      <c r="C44" s="23"/>
      <c r="D44" s="23"/>
      <c r="E44" s="23"/>
      <c r="F44" s="23"/>
    </row>
    <row r="45" spans="1:6" ht="13" thickBot="1" x14ac:dyDescent="0.3">
      <c r="A45" s="23"/>
      <c r="B45" s="23"/>
      <c r="C45" s="23"/>
      <c r="D45" s="23"/>
      <c r="E45" s="23"/>
      <c r="F45" s="23"/>
    </row>
    <row r="46" spans="1:6" ht="13" thickBot="1" x14ac:dyDescent="0.3">
      <c r="A46" s="23"/>
      <c r="B46" s="23"/>
      <c r="C46" s="23"/>
      <c r="D46" s="23"/>
      <c r="E46" s="23"/>
      <c r="F46" s="23"/>
    </row>
    <row r="47" spans="1:6" ht="13" thickBot="1" x14ac:dyDescent="0.3">
      <c r="A47" s="23"/>
      <c r="B47" s="23"/>
      <c r="C47" s="23"/>
      <c r="D47" s="23"/>
      <c r="E47" s="23"/>
      <c r="F47" s="23"/>
    </row>
    <row r="48" spans="1:6" ht="13" thickBot="1" x14ac:dyDescent="0.3">
      <c r="A48" s="23"/>
      <c r="B48" s="23"/>
      <c r="C48" s="23"/>
      <c r="D48" s="23"/>
      <c r="E48" s="23"/>
      <c r="F48" s="23"/>
    </row>
    <row r="49" spans="1:6" ht="13" thickBot="1" x14ac:dyDescent="0.3">
      <c r="A49" s="23"/>
      <c r="B49" s="23"/>
      <c r="C49" s="23"/>
      <c r="D49" s="23"/>
      <c r="E49" s="23"/>
      <c r="F49" s="23"/>
    </row>
    <row r="50" spans="1:6" ht="13" thickBot="1" x14ac:dyDescent="0.3">
      <c r="A50" s="23"/>
      <c r="B50" s="23"/>
      <c r="C50" s="23"/>
      <c r="D50" s="23"/>
      <c r="E50" s="23"/>
      <c r="F50" s="23"/>
    </row>
    <row r="51" spans="1:6" ht="13" thickBot="1" x14ac:dyDescent="0.3">
      <c r="A51" s="23"/>
      <c r="B51" s="23"/>
      <c r="C51" s="23"/>
      <c r="D51" s="23"/>
      <c r="E51" s="23"/>
      <c r="F51" s="23"/>
    </row>
    <row r="52" spans="1:6" ht="13" thickBot="1" x14ac:dyDescent="0.3">
      <c r="A52" s="23"/>
      <c r="B52" s="23"/>
      <c r="C52" s="23"/>
      <c r="D52" s="23"/>
      <c r="E52" s="23"/>
      <c r="F52" s="23"/>
    </row>
    <row r="53" spans="1:6" ht="13" thickBot="1" x14ac:dyDescent="0.3">
      <c r="A53" s="23"/>
      <c r="B53" s="23"/>
      <c r="C53" s="23"/>
      <c r="D53" s="23"/>
      <c r="E53" s="23"/>
      <c r="F53" s="23"/>
    </row>
    <row r="54" spans="1:6" ht="13" thickBot="1" x14ac:dyDescent="0.3">
      <c r="A54" s="23"/>
      <c r="B54" s="23"/>
      <c r="C54" s="23"/>
      <c r="D54" s="23"/>
      <c r="E54" s="23"/>
      <c r="F54" s="23"/>
    </row>
    <row r="55" spans="1:6" ht="13" thickBot="1" x14ac:dyDescent="0.3">
      <c r="A55" s="23"/>
      <c r="B55" s="23"/>
      <c r="C55" s="23"/>
      <c r="D55" s="23"/>
      <c r="E55" s="23"/>
      <c r="F55" s="23"/>
    </row>
    <row r="56" spans="1:6" ht="13" thickBot="1" x14ac:dyDescent="0.3">
      <c r="A56" s="23"/>
      <c r="B56" s="23"/>
      <c r="C56" s="23"/>
      <c r="D56" s="23"/>
      <c r="E56" s="23"/>
      <c r="F56" s="23"/>
    </row>
    <row r="57" spans="1:6" ht="13" thickBot="1" x14ac:dyDescent="0.3">
      <c r="A57" s="23"/>
      <c r="B57" s="23"/>
      <c r="C57" s="23"/>
      <c r="D57" s="23"/>
      <c r="E57" s="23"/>
      <c r="F57" s="23"/>
    </row>
    <row r="58" spans="1:6" ht="13" thickBot="1" x14ac:dyDescent="0.3">
      <c r="A58" s="23"/>
      <c r="B58" s="23"/>
      <c r="C58" s="23"/>
      <c r="D58" s="23"/>
      <c r="E58" s="23"/>
      <c r="F58" s="23"/>
    </row>
    <row r="59" spans="1:6" ht="13" thickBot="1" x14ac:dyDescent="0.3">
      <c r="A59" s="23"/>
      <c r="B59" s="23"/>
      <c r="C59" s="23"/>
      <c r="D59" s="23"/>
      <c r="E59" s="23"/>
      <c r="F59" s="23"/>
    </row>
    <row r="60" spans="1:6" ht="13" thickBot="1" x14ac:dyDescent="0.3">
      <c r="A60" s="23"/>
      <c r="B60" s="23"/>
      <c r="C60" s="23"/>
      <c r="D60" s="23"/>
      <c r="E60" s="23"/>
      <c r="F60" s="23"/>
    </row>
    <row r="61" spans="1:6" ht="13" thickBot="1" x14ac:dyDescent="0.3">
      <c r="A61" s="23"/>
      <c r="B61" s="23"/>
      <c r="C61" s="23"/>
      <c r="D61" s="23"/>
      <c r="E61" s="23"/>
      <c r="F61" s="23"/>
    </row>
    <row r="62" spans="1:6" ht="13" thickBot="1" x14ac:dyDescent="0.3">
      <c r="A62" s="23"/>
      <c r="B62" s="23"/>
      <c r="C62" s="23"/>
      <c r="D62" s="23"/>
      <c r="E62" s="23"/>
      <c r="F62" s="23"/>
    </row>
    <row r="63" spans="1:6" ht="13" thickBot="1" x14ac:dyDescent="0.3">
      <c r="A63" s="23"/>
      <c r="B63" s="23"/>
      <c r="C63" s="23"/>
      <c r="D63" s="23"/>
      <c r="E63" s="23"/>
      <c r="F63" s="23"/>
    </row>
    <row r="64" spans="1:6" ht="13" thickBot="1" x14ac:dyDescent="0.3">
      <c r="A64" s="23"/>
      <c r="B64" s="23"/>
      <c r="C64" s="23"/>
      <c r="D64" s="23"/>
      <c r="E64" s="23"/>
      <c r="F64" s="23"/>
    </row>
    <row r="65" spans="1:6" ht="13" thickBot="1" x14ac:dyDescent="0.3">
      <c r="A65" s="23"/>
      <c r="B65" s="23"/>
      <c r="C65" s="23"/>
      <c r="D65" s="23"/>
      <c r="E65" s="23"/>
      <c r="F65" s="23"/>
    </row>
    <row r="66" spans="1:6" ht="13" thickBot="1" x14ac:dyDescent="0.3">
      <c r="A66" s="23"/>
      <c r="B66" s="23"/>
      <c r="C66" s="23"/>
      <c r="D66" s="23"/>
      <c r="E66" s="23"/>
      <c r="F66" s="23"/>
    </row>
    <row r="67" spans="1:6" ht="13" thickBot="1" x14ac:dyDescent="0.3">
      <c r="A67" s="23"/>
      <c r="B67" s="23"/>
      <c r="C67" s="23"/>
      <c r="D67" s="23"/>
      <c r="E67" s="23"/>
      <c r="F67" s="23"/>
    </row>
    <row r="68" spans="1:6" ht="13" thickBot="1" x14ac:dyDescent="0.3">
      <c r="A68" s="23"/>
      <c r="B68" s="23"/>
      <c r="C68" s="23"/>
      <c r="D68" s="23"/>
      <c r="E68" s="23"/>
      <c r="F68" s="23"/>
    </row>
    <row r="69" spans="1:6" ht="13" thickBot="1" x14ac:dyDescent="0.3">
      <c r="A69" s="23"/>
      <c r="B69" s="23"/>
      <c r="C69" s="23"/>
      <c r="D69" s="23"/>
      <c r="E69" s="23"/>
      <c r="F69" s="23"/>
    </row>
    <row r="70" spans="1:6" ht="13" thickBot="1" x14ac:dyDescent="0.3">
      <c r="A70" s="23"/>
      <c r="B70" s="23"/>
      <c r="C70" s="23"/>
      <c r="D70" s="23"/>
      <c r="E70" s="23"/>
      <c r="F70" s="23"/>
    </row>
    <row r="71" spans="1:6" ht="13" thickBot="1" x14ac:dyDescent="0.3">
      <c r="A71" s="23"/>
      <c r="B71" s="23"/>
      <c r="C71" s="23"/>
      <c r="D71" s="23"/>
      <c r="E71" s="23"/>
      <c r="F71" s="23"/>
    </row>
    <row r="72" spans="1:6" ht="13" thickBot="1" x14ac:dyDescent="0.3">
      <c r="A72" s="23"/>
      <c r="B72" s="23"/>
      <c r="C72" s="23"/>
      <c r="D72" s="23"/>
      <c r="E72" s="23"/>
      <c r="F72" s="23"/>
    </row>
    <row r="73" spans="1:6" ht="13" thickBot="1" x14ac:dyDescent="0.3">
      <c r="A73" s="23"/>
      <c r="B73" s="23"/>
      <c r="C73" s="23"/>
      <c r="D73" s="23"/>
      <c r="E73" s="23"/>
      <c r="F73" s="23"/>
    </row>
    <row r="74" spans="1:6" ht="13" thickBot="1" x14ac:dyDescent="0.3">
      <c r="A74" s="23"/>
      <c r="B74" s="23"/>
      <c r="C74" s="23"/>
      <c r="D74" s="23"/>
      <c r="E74" s="23"/>
      <c r="F74" s="23"/>
    </row>
    <row r="75" spans="1:6" ht="13" thickBot="1" x14ac:dyDescent="0.3">
      <c r="A75" s="23"/>
      <c r="B75" s="23"/>
      <c r="C75" s="23"/>
      <c r="D75" s="23"/>
      <c r="E75" s="23"/>
      <c r="F75" s="23"/>
    </row>
    <row r="76" spans="1:6" ht="13" thickBot="1" x14ac:dyDescent="0.3">
      <c r="A76" s="23"/>
      <c r="B76" s="23"/>
      <c r="C76" s="23"/>
      <c r="D76" s="23"/>
      <c r="E76" s="23"/>
      <c r="F76" s="23"/>
    </row>
    <row r="77" spans="1:6" ht="13" thickBot="1" x14ac:dyDescent="0.3">
      <c r="A77" s="23"/>
      <c r="B77" s="23"/>
      <c r="C77" s="23"/>
      <c r="D77" s="23"/>
      <c r="E77" s="23"/>
      <c r="F77" s="23"/>
    </row>
    <row r="78" spans="1:6" ht="13" thickBot="1" x14ac:dyDescent="0.3">
      <c r="A78" s="23"/>
      <c r="B78" s="23"/>
      <c r="C78" s="23"/>
      <c r="D78" s="23"/>
      <c r="E78" s="23"/>
      <c r="F78" s="23"/>
    </row>
    <row r="79" spans="1:6" ht="13" thickBot="1" x14ac:dyDescent="0.3">
      <c r="A79" s="23"/>
      <c r="B79" s="23"/>
      <c r="C79" s="23"/>
      <c r="D79" s="23"/>
      <c r="E79" s="23"/>
      <c r="F79" s="23"/>
    </row>
    <row r="80" spans="1:6" ht="13" thickBot="1" x14ac:dyDescent="0.3">
      <c r="A80" s="23"/>
      <c r="B80" s="23"/>
      <c r="C80" s="23"/>
      <c r="D80" s="23"/>
      <c r="E80" s="23"/>
      <c r="F80" s="23"/>
    </row>
    <row r="81" spans="1:6" ht="13" thickBot="1" x14ac:dyDescent="0.3">
      <c r="A81" s="23"/>
      <c r="B81" s="23"/>
      <c r="C81" s="23"/>
      <c r="D81" s="23"/>
      <c r="E81" s="23"/>
      <c r="F81" s="23"/>
    </row>
    <row r="82" spans="1:6" ht="13" thickBot="1" x14ac:dyDescent="0.3">
      <c r="A82" s="23"/>
      <c r="B82" s="23"/>
      <c r="C82" s="23"/>
      <c r="D82" s="23"/>
      <c r="E82" s="23"/>
      <c r="F82" s="23"/>
    </row>
    <row r="83" spans="1:6" ht="13" thickBot="1" x14ac:dyDescent="0.3">
      <c r="A83" s="23"/>
      <c r="B83" s="23"/>
      <c r="C83" s="23"/>
      <c r="D83" s="23"/>
      <c r="E83" s="23"/>
      <c r="F83" s="23"/>
    </row>
    <row r="84" spans="1:6" ht="13" thickBot="1" x14ac:dyDescent="0.3">
      <c r="A84" s="23"/>
      <c r="B84" s="23"/>
      <c r="C84" s="23"/>
      <c r="D84" s="23"/>
      <c r="E84" s="23"/>
      <c r="F84" s="23"/>
    </row>
    <row r="85" spans="1:6" ht="13" thickBot="1" x14ac:dyDescent="0.3">
      <c r="A85" s="23"/>
      <c r="B85" s="23"/>
      <c r="C85" s="23"/>
      <c r="D85" s="23"/>
      <c r="E85" s="23"/>
      <c r="F85" s="23"/>
    </row>
    <row r="86" spans="1:6" ht="13" thickBot="1" x14ac:dyDescent="0.3">
      <c r="A86" s="23"/>
      <c r="B86" s="23"/>
      <c r="C86" s="23"/>
      <c r="D86" s="23"/>
      <c r="E86" s="23"/>
      <c r="F86" s="23"/>
    </row>
    <row r="87" spans="1:6" ht="13" thickBot="1" x14ac:dyDescent="0.3">
      <c r="A87" s="23"/>
      <c r="B87" s="23"/>
      <c r="C87" s="23"/>
      <c r="D87" s="23"/>
      <c r="E87" s="23"/>
      <c r="F87" s="23"/>
    </row>
    <row r="88" spans="1:6" ht="13" thickBot="1" x14ac:dyDescent="0.3">
      <c r="A88" s="23"/>
      <c r="B88" s="23"/>
      <c r="C88" s="23"/>
      <c r="D88" s="23"/>
      <c r="E88" s="23"/>
      <c r="F88" s="23"/>
    </row>
    <row r="89" spans="1:6" ht="13" thickBot="1" x14ac:dyDescent="0.3">
      <c r="A89" s="23"/>
      <c r="B89" s="23"/>
      <c r="C89" s="23"/>
      <c r="D89" s="23"/>
      <c r="E89" s="23"/>
      <c r="F89" s="23"/>
    </row>
    <row r="90" spans="1:6" ht="13" thickBot="1" x14ac:dyDescent="0.3">
      <c r="A90" s="23"/>
      <c r="B90" s="23"/>
      <c r="C90" s="23"/>
      <c r="D90" s="23"/>
      <c r="E90" s="23"/>
      <c r="F90" s="23"/>
    </row>
    <row r="91" spans="1:6" ht="13" thickBot="1" x14ac:dyDescent="0.3">
      <c r="A91" s="23"/>
      <c r="B91" s="23"/>
      <c r="C91" s="23"/>
      <c r="D91" s="23"/>
      <c r="E91" s="23"/>
      <c r="F91" s="23"/>
    </row>
    <row r="92" spans="1:6" ht="13" thickBot="1" x14ac:dyDescent="0.3">
      <c r="A92" s="23"/>
      <c r="B92" s="23"/>
      <c r="C92" s="23"/>
      <c r="D92" s="23"/>
      <c r="E92" s="23"/>
      <c r="F92" s="23"/>
    </row>
    <row r="93" spans="1:6" ht="13" thickBot="1" x14ac:dyDescent="0.3">
      <c r="A93" s="23"/>
      <c r="B93" s="23"/>
      <c r="C93" s="23"/>
      <c r="D93" s="23"/>
      <c r="E93" s="23"/>
      <c r="F93" s="23"/>
    </row>
    <row r="94" spans="1:6" ht="13" thickBot="1" x14ac:dyDescent="0.3">
      <c r="A94" s="23"/>
      <c r="B94" s="23"/>
      <c r="C94" s="23"/>
      <c r="D94" s="23"/>
      <c r="E94" s="23"/>
      <c r="F94" s="23"/>
    </row>
    <row r="95" spans="1:6" ht="13" thickBot="1" x14ac:dyDescent="0.3">
      <c r="A95" s="23"/>
      <c r="B95" s="23"/>
      <c r="C95" s="23"/>
      <c r="D95" s="23"/>
      <c r="E95" s="23"/>
      <c r="F95" s="23"/>
    </row>
    <row r="96" spans="1:6" ht="13" thickBot="1" x14ac:dyDescent="0.3">
      <c r="A96" s="23"/>
      <c r="B96" s="23"/>
      <c r="C96" s="23"/>
      <c r="D96" s="23"/>
      <c r="E96" s="23"/>
      <c r="F96" s="23"/>
    </row>
    <row r="97" spans="1:6" ht="13" thickBot="1" x14ac:dyDescent="0.3">
      <c r="A97" s="23"/>
      <c r="B97" s="23"/>
      <c r="C97" s="23"/>
      <c r="D97" s="23"/>
      <c r="E97" s="23"/>
      <c r="F97" s="23"/>
    </row>
    <row r="98" spans="1:6" ht="13" thickBot="1" x14ac:dyDescent="0.3">
      <c r="A98" s="23"/>
      <c r="B98" s="23"/>
      <c r="C98" s="23"/>
      <c r="D98" s="23"/>
      <c r="E98" s="23"/>
      <c r="F98" s="23"/>
    </row>
    <row r="99" spans="1:6" ht="13" thickBot="1" x14ac:dyDescent="0.3">
      <c r="A99" s="23"/>
      <c r="B99" s="23"/>
      <c r="C99" s="23"/>
      <c r="D99" s="23"/>
      <c r="E99" s="23"/>
      <c r="F99" s="23"/>
    </row>
    <row r="100" spans="1:6" ht="13" thickBot="1" x14ac:dyDescent="0.3">
      <c r="A100" s="23"/>
      <c r="B100" s="23"/>
      <c r="C100" s="23"/>
      <c r="D100" s="23"/>
      <c r="E100" s="23"/>
      <c r="F100" s="23"/>
    </row>
    <row r="101" spans="1:6" ht="13" thickBot="1" x14ac:dyDescent="0.3">
      <c r="A101" s="23"/>
      <c r="B101" s="23"/>
      <c r="C101" s="23"/>
      <c r="D101" s="23"/>
      <c r="E101" s="23"/>
      <c r="F101" s="23"/>
    </row>
    <row r="102" spans="1:6" ht="13" thickBot="1" x14ac:dyDescent="0.3">
      <c r="A102" s="23"/>
      <c r="B102" s="23"/>
      <c r="C102" s="23"/>
      <c r="D102" s="23"/>
      <c r="E102" s="23"/>
      <c r="F102" s="23"/>
    </row>
    <row r="103" spans="1:6" ht="13" thickBot="1" x14ac:dyDescent="0.3">
      <c r="A103" s="23"/>
      <c r="B103" s="23"/>
      <c r="C103" s="23"/>
      <c r="D103" s="23"/>
      <c r="E103" s="23"/>
      <c r="F103" s="23"/>
    </row>
    <row r="104" spans="1:6" ht="13" thickBot="1" x14ac:dyDescent="0.3">
      <c r="A104" s="23"/>
      <c r="B104" s="23"/>
      <c r="C104" s="23"/>
      <c r="D104" s="23"/>
      <c r="E104" s="23"/>
      <c r="F104" s="23"/>
    </row>
    <row r="105" spans="1:6" ht="13" thickBot="1" x14ac:dyDescent="0.3">
      <c r="A105" s="23"/>
      <c r="B105" s="23"/>
      <c r="C105" s="23"/>
      <c r="D105" s="23"/>
      <c r="E105" s="23"/>
      <c r="F105" s="23"/>
    </row>
    <row r="106" spans="1:6" ht="13" thickBot="1" x14ac:dyDescent="0.3">
      <c r="A106" s="23"/>
      <c r="B106" s="23"/>
      <c r="C106" s="23"/>
      <c r="D106" s="23"/>
      <c r="E106" s="23"/>
      <c r="F106" s="23"/>
    </row>
    <row r="107" spans="1:6" ht="13" thickBot="1" x14ac:dyDescent="0.3">
      <c r="A107" s="23"/>
      <c r="B107" s="23"/>
      <c r="C107" s="23"/>
      <c r="D107" s="23"/>
      <c r="E107" s="23"/>
      <c r="F107" s="23"/>
    </row>
    <row r="108" spans="1:6" ht="13" thickBot="1" x14ac:dyDescent="0.3">
      <c r="A108" s="23"/>
      <c r="B108" s="23"/>
      <c r="C108" s="23"/>
      <c r="D108" s="23"/>
      <c r="E108" s="23"/>
      <c r="F108" s="23"/>
    </row>
    <row r="109" spans="1:6" ht="13" thickBot="1" x14ac:dyDescent="0.3">
      <c r="A109" s="23"/>
      <c r="B109" s="23"/>
      <c r="C109" s="23"/>
      <c r="D109" s="23"/>
      <c r="E109" s="23"/>
      <c r="F109" s="23"/>
    </row>
    <row r="110" spans="1:6" ht="13" thickBot="1" x14ac:dyDescent="0.3">
      <c r="A110" s="23"/>
      <c r="B110" s="23"/>
      <c r="C110" s="23"/>
      <c r="D110" s="23"/>
      <c r="E110" s="23"/>
      <c r="F110" s="23"/>
    </row>
    <row r="111" spans="1:6" ht="13" thickBot="1" x14ac:dyDescent="0.3">
      <c r="A111" s="23"/>
      <c r="B111" s="23"/>
      <c r="C111" s="23"/>
      <c r="D111" s="23"/>
      <c r="E111" s="23"/>
      <c r="F111" s="23"/>
    </row>
    <row r="112" spans="1:6" ht="13" thickBot="1" x14ac:dyDescent="0.3">
      <c r="A112" s="23"/>
      <c r="B112" s="23"/>
      <c r="C112" s="23"/>
      <c r="D112" s="23"/>
      <c r="E112" s="23"/>
      <c r="F112" s="23"/>
    </row>
    <row r="113" spans="1:6" ht="13" thickBot="1" x14ac:dyDescent="0.3">
      <c r="A113" s="23"/>
      <c r="B113" s="23"/>
      <c r="C113" s="23"/>
      <c r="D113" s="23"/>
      <c r="E113" s="23"/>
      <c r="F113" s="23"/>
    </row>
    <row r="114" spans="1:6" ht="13" thickBot="1" x14ac:dyDescent="0.3">
      <c r="A114" s="23"/>
      <c r="B114" s="23"/>
      <c r="C114" s="23"/>
      <c r="D114" s="23"/>
      <c r="E114" s="23"/>
      <c r="F114" s="23"/>
    </row>
    <row r="115" spans="1:6" ht="13" thickBot="1" x14ac:dyDescent="0.3">
      <c r="A115" s="23"/>
      <c r="B115" s="23"/>
      <c r="C115" s="23"/>
      <c r="D115" s="23"/>
      <c r="E115" s="23"/>
      <c r="F115" s="23"/>
    </row>
    <row r="116" spans="1:6" ht="13" thickBot="1" x14ac:dyDescent="0.3">
      <c r="A116" s="23"/>
      <c r="B116" s="23"/>
      <c r="C116" s="23"/>
      <c r="D116" s="23"/>
      <c r="E116" s="23"/>
      <c r="F116" s="23"/>
    </row>
    <row r="117" spans="1:6" ht="13" thickBot="1" x14ac:dyDescent="0.3">
      <c r="A117" s="23"/>
      <c r="B117" s="23"/>
      <c r="C117" s="23"/>
      <c r="D117" s="23"/>
      <c r="E117" s="23"/>
      <c r="F117" s="23"/>
    </row>
    <row r="118" spans="1:6" ht="13" thickBot="1" x14ac:dyDescent="0.3">
      <c r="A118" s="23"/>
      <c r="B118" s="23"/>
      <c r="C118" s="23"/>
      <c r="D118" s="23"/>
      <c r="E118" s="23"/>
      <c r="F118" s="23"/>
    </row>
    <row r="119" spans="1:6" ht="13" thickBot="1" x14ac:dyDescent="0.3">
      <c r="A119" s="23"/>
      <c r="B119" s="23"/>
      <c r="C119" s="23"/>
      <c r="D119" s="23"/>
      <c r="E119" s="23"/>
      <c r="F119" s="23"/>
    </row>
    <row r="120" spans="1:6" ht="13" thickBot="1" x14ac:dyDescent="0.3">
      <c r="A120" s="23"/>
      <c r="B120" s="23"/>
      <c r="C120" s="23"/>
      <c r="D120" s="23"/>
      <c r="E120" s="23"/>
      <c r="F120" s="23"/>
    </row>
    <row r="121" spans="1:6" ht="13" thickBot="1" x14ac:dyDescent="0.3">
      <c r="A121" s="23"/>
      <c r="B121" s="23"/>
      <c r="C121" s="23"/>
      <c r="D121" s="23"/>
      <c r="E121" s="23"/>
      <c r="F121" s="23"/>
    </row>
    <row r="122" spans="1:6" ht="13" thickBot="1" x14ac:dyDescent="0.3">
      <c r="A122" s="23"/>
      <c r="B122" s="23"/>
      <c r="C122" s="23"/>
      <c r="D122" s="23"/>
      <c r="E122" s="23"/>
      <c r="F122" s="23"/>
    </row>
    <row r="123" spans="1:6" ht="13" thickBot="1" x14ac:dyDescent="0.3">
      <c r="A123" s="23"/>
      <c r="B123" s="23"/>
      <c r="C123" s="23"/>
      <c r="D123" s="23"/>
      <c r="E123" s="23"/>
      <c r="F123" s="23"/>
    </row>
    <row r="124" spans="1:6" ht="13" thickBot="1" x14ac:dyDescent="0.3">
      <c r="A124" s="23"/>
      <c r="B124" s="23"/>
      <c r="C124" s="23"/>
      <c r="D124" s="23"/>
      <c r="E124" s="23"/>
      <c r="F124" s="23"/>
    </row>
    <row r="125" spans="1:6" ht="13" thickBot="1" x14ac:dyDescent="0.3">
      <c r="A125" s="23"/>
      <c r="B125" s="23"/>
      <c r="C125" s="23"/>
      <c r="D125" s="23"/>
      <c r="E125" s="23"/>
      <c r="F125" s="23"/>
    </row>
    <row r="126" spans="1:6" ht="13" thickBot="1" x14ac:dyDescent="0.3">
      <c r="A126" s="23"/>
      <c r="B126" s="23"/>
      <c r="C126" s="23"/>
      <c r="D126" s="23"/>
      <c r="E126" s="23"/>
      <c r="F126" s="23"/>
    </row>
    <row r="127" spans="1:6" ht="13" thickBot="1" x14ac:dyDescent="0.3">
      <c r="A127" s="23"/>
      <c r="B127" s="23"/>
      <c r="C127" s="23"/>
      <c r="D127" s="23"/>
      <c r="E127" s="23"/>
      <c r="F127" s="23"/>
    </row>
    <row r="128" spans="1:6" ht="13" thickBot="1" x14ac:dyDescent="0.3">
      <c r="A128" s="23"/>
      <c r="B128" s="23"/>
      <c r="C128" s="23"/>
      <c r="D128" s="23"/>
      <c r="E128" s="23"/>
      <c r="F128" s="23"/>
    </row>
    <row r="129" spans="1:6" ht="13" thickBot="1" x14ac:dyDescent="0.3">
      <c r="A129" s="23"/>
      <c r="B129" s="23"/>
      <c r="C129" s="23"/>
      <c r="D129" s="23"/>
      <c r="E129" s="23"/>
      <c r="F129" s="23"/>
    </row>
    <row r="130" spans="1:6" ht="13" thickBot="1" x14ac:dyDescent="0.3">
      <c r="A130" s="23"/>
      <c r="B130" s="23"/>
      <c r="C130" s="23"/>
      <c r="D130" s="23"/>
      <c r="E130" s="23"/>
      <c r="F130" s="23"/>
    </row>
    <row r="131" spans="1:6" ht="13" thickBot="1" x14ac:dyDescent="0.3">
      <c r="A131" s="23"/>
      <c r="B131" s="23"/>
      <c r="C131" s="23"/>
      <c r="D131" s="23"/>
      <c r="E131" s="23"/>
      <c r="F131" s="23"/>
    </row>
    <row r="132" spans="1:6" ht="13" thickBot="1" x14ac:dyDescent="0.3">
      <c r="A132" s="23"/>
      <c r="B132" s="23"/>
      <c r="C132" s="23"/>
      <c r="D132" s="23"/>
      <c r="E132" s="23"/>
      <c r="F132" s="23"/>
    </row>
    <row r="133" spans="1:6" ht="13" thickBot="1" x14ac:dyDescent="0.3">
      <c r="A133" s="23"/>
      <c r="B133" s="23"/>
      <c r="C133" s="23"/>
      <c r="D133" s="23"/>
      <c r="E133" s="23"/>
      <c r="F133" s="23"/>
    </row>
    <row r="134" spans="1:6" ht="13" thickBot="1" x14ac:dyDescent="0.3">
      <c r="A134" s="23"/>
      <c r="B134" s="23"/>
      <c r="C134" s="23"/>
      <c r="D134" s="23"/>
      <c r="E134" s="23"/>
      <c r="F134" s="23"/>
    </row>
    <row r="135" spans="1:6" ht="13" thickBot="1" x14ac:dyDescent="0.3">
      <c r="A135" s="23"/>
      <c r="B135" s="23"/>
      <c r="C135" s="23"/>
      <c r="D135" s="23"/>
      <c r="E135" s="23"/>
      <c r="F135" s="23"/>
    </row>
    <row r="136" spans="1:6" ht="13" thickBot="1" x14ac:dyDescent="0.3">
      <c r="A136" s="23"/>
      <c r="B136" s="23"/>
      <c r="C136" s="23"/>
      <c r="D136" s="23"/>
      <c r="E136" s="23"/>
      <c r="F136" s="23"/>
    </row>
    <row r="137" spans="1:6" ht="13" thickBot="1" x14ac:dyDescent="0.3">
      <c r="A137" s="23"/>
      <c r="B137" s="23"/>
      <c r="C137" s="23"/>
      <c r="D137" s="23"/>
      <c r="E137" s="23"/>
      <c r="F137" s="23"/>
    </row>
    <row r="138" spans="1:6" ht="13" thickBot="1" x14ac:dyDescent="0.3">
      <c r="A138" s="23"/>
      <c r="B138" s="23"/>
      <c r="C138" s="23"/>
      <c r="D138" s="23"/>
      <c r="E138" s="23"/>
      <c r="F138" s="23"/>
    </row>
    <row r="139" spans="1:6" ht="13" thickBot="1" x14ac:dyDescent="0.3">
      <c r="A139" s="23"/>
      <c r="B139" s="23"/>
      <c r="C139" s="23"/>
      <c r="D139" s="23"/>
      <c r="E139" s="23"/>
      <c r="F139" s="23"/>
    </row>
    <row r="140" spans="1:6" ht="13" thickBot="1" x14ac:dyDescent="0.3">
      <c r="A140" s="23"/>
      <c r="B140" s="23"/>
      <c r="C140" s="23"/>
      <c r="D140" s="23"/>
      <c r="E140" s="23"/>
      <c r="F140" s="23"/>
    </row>
    <row r="141" spans="1:6" ht="13" thickBot="1" x14ac:dyDescent="0.3">
      <c r="A141" s="23"/>
      <c r="B141" s="23"/>
      <c r="C141" s="23"/>
      <c r="D141" s="23"/>
      <c r="E141" s="23"/>
      <c r="F141" s="23"/>
    </row>
    <row r="142" spans="1:6" ht="13" thickBot="1" x14ac:dyDescent="0.3">
      <c r="A142" s="23"/>
      <c r="B142" s="23"/>
      <c r="C142" s="23"/>
      <c r="D142" s="23"/>
      <c r="E142" s="23"/>
      <c r="F142" s="23"/>
    </row>
    <row r="143" spans="1:6" ht="13" thickBot="1" x14ac:dyDescent="0.3">
      <c r="A143" s="23"/>
      <c r="B143" s="23"/>
      <c r="C143" s="23"/>
      <c r="D143" s="23"/>
      <c r="E143" s="23"/>
      <c r="F143" s="23"/>
    </row>
    <row r="144" spans="1:6" ht="13" thickBot="1" x14ac:dyDescent="0.3">
      <c r="A144" s="23"/>
      <c r="B144" s="23"/>
      <c r="C144" s="23"/>
      <c r="D144" s="23"/>
      <c r="E144" s="23"/>
      <c r="F144" s="23"/>
    </row>
    <row r="145" spans="1:6" ht="13" thickBot="1" x14ac:dyDescent="0.3">
      <c r="A145" s="23"/>
      <c r="B145" s="23"/>
      <c r="C145" s="23"/>
      <c r="D145" s="23"/>
      <c r="E145" s="23"/>
      <c r="F145" s="23"/>
    </row>
    <row r="146" spans="1:6" ht="13" thickBot="1" x14ac:dyDescent="0.3">
      <c r="A146" s="23"/>
      <c r="B146" s="23"/>
      <c r="C146" s="23"/>
      <c r="D146" s="23"/>
      <c r="E146" s="23"/>
      <c r="F146" s="23"/>
    </row>
    <row r="147" spans="1:6" ht="13" thickBot="1" x14ac:dyDescent="0.3">
      <c r="A147" s="23"/>
      <c r="B147" s="23"/>
      <c r="C147" s="23"/>
      <c r="D147" s="23"/>
      <c r="E147" s="23"/>
      <c r="F147" s="23"/>
    </row>
    <row r="148" spans="1:6" ht="13" thickBot="1" x14ac:dyDescent="0.3">
      <c r="A148" s="23"/>
      <c r="B148" s="23"/>
      <c r="C148" s="23"/>
      <c r="D148" s="23"/>
      <c r="E148" s="23"/>
      <c r="F148" s="23"/>
    </row>
    <row r="149" spans="1:6" ht="13" thickBot="1" x14ac:dyDescent="0.3">
      <c r="A149" s="23"/>
      <c r="B149" s="23"/>
      <c r="C149" s="23"/>
      <c r="D149" s="23"/>
      <c r="E149" s="23"/>
      <c r="F149" s="23"/>
    </row>
    <row r="150" spans="1:6" ht="13" thickBot="1" x14ac:dyDescent="0.3">
      <c r="A150" s="23"/>
      <c r="B150" s="23"/>
      <c r="C150" s="23"/>
      <c r="D150" s="23"/>
      <c r="E150" s="23"/>
      <c r="F150" s="23"/>
    </row>
    <row r="151" spans="1:6" ht="13" thickBot="1" x14ac:dyDescent="0.3">
      <c r="A151" s="23"/>
      <c r="B151" s="23"/>
      <c r="C151" s="23"/>
      <c r="D151" s="23"/>
      <c r="E151" s="23"/>
      <c r="F151" s="23"/>
    </row>
    <row r="152" spans="1:6" ht="13" thickBot="1" x14ac:dyDescent="0.3">
      <c r="A152" s="23"/>
      <c r="B152" s="23"/>
      <c r="C152" s="23"/>
      <c r="D152" s="23"/>
      <c r="E152" s="23"/>
      <c r="F152" s="23"/>
    </row>
    <row r="153" spans="1:6" ht="13" thickBot="1" x14ac:dyDescent="0.3">
      <c r="A153" s="23"/>
      <c r="B153" s="23"/>
      <c r="C153" s="23"/>
      <c r="D153" s="23"/>
      <c r="E153" s="23"/>
      <c r="F153" s="23"/>
    </row>
    <row r="154" spans="1:6" ht="13" thickBot="1" x14ac:dyDescent="0.3">
      <c r="A154" s="23"/>
      <c r="B154" s="23"/>
      <c r="C154" s="23"/>
      <c r="D154" s="23"/>
      <c r="E154" s="23"/>
      <c r="F154" s="23"/>
    </row>
    <row r="155" spans="1:6" ht="13" thickBot="1" x14ac:dyDescent="0.3">
      <c r="A155" s="23"/>
      <c r="B155" s="23"/>
      <c r="C155" s="23"/>
      <c r="D155" s="23"/>
      <c r="E155" s="23"/>
      <c r="F155" s="23"/>
    </row>
    <row r="156" spans="1:6" ht="13" thickBot="1" x14ac:dyDescent="0.3">
      <c r="A156" s="23"/>
      <c r="B156" s="23"/>
      <c r="C156" s="23"/>
      <c r="D156" s="23"/>
      <c r="E156" s="23"/>
      <c r="F156" s="23"/>
    </row>
    <row r="157" spans="1:6" ht="13" thickBot="1" x14ac:dyDescent="0.3">
      <c r="A157" s="23"/>
      <c r="B157" s="23"/>
      <c r="C157" s="23"/>
      <c r="D157" s="23"/>
      <c r="E157" s="23"/>
      <c r="F157" s="23"/>
    </row>
    <row r="158" spans="1:6" ht="13" thickBot="1" x14ac:dyDescent="0.3">
      <c r="A158" s="23"/>
      <c r="B158" s="23"/>
      <c r="C158" s="23"/>
      <c r="D158" s="23"/>
      <c r="E158" s="23"/>
      <c r="F158" s="23"/>
    </row>
    <row r="159" spans="1:6" ht="13" thickBot="1" x14ac:dyDescent="0.3">
      <c r="A159" s="23"/>
      <c r="B159" s="23"/>
      <c r="C159" s="23"/>
      <c r="D159" s="23"/>
      <c r="E159" s="23"/>
      <c r="F159" s="23"/>
    </row>
    <row r="160" spans="1:6" ht="13" thickBot="1" x14ac:dyDescent="0.3">
      <c r="A160" s="23"/>
      <c r="B160" s="23"/>
      <c r="C160" s="23"/>
      <c r="D160" s="23"/>
      <c r="E160" s="23"/>
      <c r="F160" s="23"/>
    </row>
    <row r="161" spans="1:6" ht="13" thickBot="1" x14ac:dyDescent="0.3">
      <c r="A161" s="23"/>
      <c r="B161" s="23"/>
      <c r="C161" s="23"/>
      <c r="D161" s="23"/>
      <c r="E161" s="23"/>
      <c r="F161" s="23"/>
    </row>
    <row r="162" spans="1:6" ht="13" thickBot="1" x14ac:dyDescent="0.3">
      <c r="A162" s="23"/>
      <c r="B162" s="23"/>
      <c r="C162" s="23"/>
      <c r="D162" s="23"/>
      <c r="E162" s="23"/>
      <c r="F162" s="23"/>
    </row>
    <row r="163" spans="1:6" ht="13" thickBot="1" x14ac:dyDescent="0.3">
      <c r="A163" s="23"/>
      <c r="B163" s="23"/>
      <c r="C163" s="23"/>
      <c r="D163" s="23"/>
      <c r="E163" s="23"/>
      <c r="F163" s="23"/>
    </row>
    <row r="164" spans="1:6" ht="13" thickBot="1" x14ac:dyDescent="0.3">
      <c r="A164" s="23"/>
      <c r="B164" s="23"/>
      <c r="C164" s="23"/>
      <c r="D164" s="23"/>
      <c r="E164" s="23"/>
      <c r="F164" s="23"/>
    </row>
    <row r="165" spans="1:6" ht="13" thickBot="1" x14ac:dyDescent="0.3">
      <c r="A165" s="23"/>
      <c r="B165" s="23"/>
      <c r="C165" s="23"/>
      <c r="D165" s="23"/>
      <c r="E165" s="23"/>
      <c r="F165" s="23"/>
    </row>
    <row r="166" spans="1:6" ht="13" thickBot="1" x14ac:dyDescent="0.3">
      <c r="A166" s="23"/>
      <c r="B166" s="23"/>
      <c r="C166" s="23"/>
      <c r="D166" s="23"/>
      <c r="E166" s="23"/>
      <c r="F166" s="23"/>
    </row>
    <row r="167" spans="1:6" ht="13" thickBot="1" x14ac:dyDescent="0.3">
      <c r="A167" s="23"/>
      <c r="B167" s="23"/>
      <c r="C167" s="23"/>
      <c r="D167" s="23"/>
      <c r="E167" s="23"/>
      <c r="F167" s="23"/>
    </row>
    <row r="168" spans="1:6" ht="13" thickBot="1" x14ac:dyDescent="0.3">
      <c r="A168" s="23"/>
      <c r="B168" s="23"/>
      <c r="C168" s="23"/>
      <c r="D168" s="23"/>
      <c r="E168" s="23"/>
      <c r="F168" s="23"/>
    </row>
    <row r="169" spans="1:6" ht="13" thickBot="1" x14ac:dyDescent="0.3">
      <c r="A169" s="23"/>
      <c r="B169" s="23"/>
      <c r="C169" s="23"/>
      <c r="D169" s="23"/>
      <c r="E169" s="23"/>
      <c r="F169" s="23"/>
    </row>
    <row r="170" spans="1:6" ht="13" thickBot="1" x14ac:dyDescent="0.3">
      <c r="A170" s="23"/>
      <c r="B170" s="23"/>
      <c r="C170" s="23"/>
      <c r="D170" s="23"/>
      <c r="E170" s="23"/>
      <c r="F170" s="23"/>
    </row>
    <row r="171" spans="1:6" ht="13" thickBot="1" x14ac:dyDescent="0.3">
      <c r="A171" s="23"/>
      <c r="B171" s="23"/>
      <c r="C171" s="23"/>
      <c r="D171" s="23"/>
      <c r="E171" s="23"/>
      <c r="F171" s="23"/>
    </row>
    <row r="172" spans="1:6" ht="13" thickBot="1" x14ac:dyDescent="0.3">
      <c r="A172" s="23"/>
      <c r="B172" s="23"/>
      <c r="C172" s="23"/>
      <c r="D172" s="23"/>
      <c r="E172" s="23"/>
      <c r="F172" s="23"/>
    </row>
    <row r="173" spans="1:6" ht="13" thickBot="1" x14ac:dyDescent="0.3">
      <c r="A173" s="23"/>
      <c r="B173" s="23"/>
      <c r="C173" s="23"/>
      <c r="D173" s="23"/>
      <c r="E173" s="23"/>
      <c r="F173" s="23"/>
    </row>
    <row r="174" spans="1:6" ht="13" thickBot="1" x14ac:dyDescent="0.3">
      <c r="A174" s="23"/>
      <c r="B174" s="23"/>
      <c r="C174" s="23"/>
      <c r="D174" s="23"/>
      <c r="E174" s="23"/>
      <c r="F174" s="23"/>
    </row>
    <row r="175" spans="1:6" ht="13" thickBot="1" x14ac:dyDescent="0.3">
      <c r="A175" s="23"/>
      <c r="B175" s="23"/>
      <c r="C175" s="23"/>
      <c r="D175" s="23"/>
      <c r="E175" s="23"/>
      <c r="F175" s="23"/>
    </row>
    <row r="176" spans="1:6" ht="13" thickBot="1" x14ac:dyDescent="0.3">
      <c r="A176" s="23"/>
      <c r="B176" s="23"/>
      <c r="C176" s="23"/>
      <c r="D176" s="23"/>
      <c r="E176" s="23"/>
      <c r="F176" s="23"/>
    </row>
    <row r="177" spans="1:6" ht="13" thickBot="1" x14ac:dyDescent="0.3">
      <c r="A177" s="23"/>
      <c r="B177" s="23"/>
      <c r="C177" s="23"/>
      <c r="D177" s="23"/>
      <c r="E177" s="23"/>
      <c r="F177" s="23"/>
    </row>
    <row r="178" spans="1:6" ht="13" thickBot="1" x14ac:dyDescent="0.3">
      <c r="A178" s="23"/>
      <c r="B178" s="23"/>
      <c r="C178" s="23"/>
      <c r="D178" s="23"/>
      <c r="E178" s="23"/>
      <c r="F178" s="23"/>
    </row>
    <row r="179" spans="1:6" ht="13" thickBot="1" x14ac:dyDescent="0.3">
      <c r="A179" s="23"/>
      <c r="B179" s="23"/>
      <c r="C179" s="23"/>
      <c r="D179" s="23"/>
      <c r="E179" s="23"/>
      <c r="F179" s="23"/>
    </row>
    <row r="180" spans="1:6" ht="13" thickBot="1" x14ac:dyDescent="0.3">
      <c r="A180" s="23"/>
      <c r="B180" s="23"/>
      <c r="C180" s="23"/>
      <c r="D180" s="23"/>
      <c r="E180" s="23"/>
      <c r="F180" s="23"/>
    </row>
    <row r="181" spans="1:6" ht="13" thickBot="1" x14ac:dyDescent="0.3">
      <c r="A181" s="23"/>
      <c r="B181" s="23"/>
      <c r="C181" s="23"/>
      <c r="D181" s="23"/>
      <c r="E181" s="23"/>
      <c r="F181" s="23"/>
    </row>
    <row r="182" spans="1:6" ht="13" thickBot="1" x14ac:dyDescent="0.3">
      <c r="A182" s="23"/>
      <c r="B182" s="23"/>
      <c r="C182" s="23"/>
      <c r="D182" s="23"/>
      <c r="E182" s="23"/>
      <c r="F182" s="23"/>
    </row>
    <row r="183" spans="1:6" ht="13" thickBot="1" x14ac:dyDescent="0.3">
      <c r="A183" s="23"/>
      <c r="B183" s="23"/>
      <c r="C183" s="23"/>
      <c r="D183" s="23"/>
      <c r="E183" s="23"/>
      <c r="F183" s="23"/>
    </row>
    <row r="184" spans="1:6" ht="13" thickBot="1" x14ac:dyDescent="0.3">
      <c r="A184" s="23"/>
      <c r="B184" s="23"/>
      <c r="C184" s="23"/>
      <c r="D184" s="23"/>
      <c r="E184" s="23"/>
      <c r="F184" s="23"/>
    </row>
    <row r="185" spans="1:6" ht="13" thickBot="1" x14ac:dyDescent="0.3">
      <c r="A185" s="23"/>
      <c r="B185" s="23"/>
      <c r="C185" s="23"/>
      <c r="D185" s="23"/>
      <c r="E185" s="23"/>
      <c r="F185" s="23"/>
    </row>
    <row r="186" spans="1:6" ht="13" thickBot="1" x14ac:dyDescent="0.3">
      <c r="A186" s="23"/>
      <c r="B186" s="23"/>
      <c r="C186" s="23"/>
      <c r="D186" s="23"/>
      <c r="E186" s="23"/>
      <c r="F186" s="23"/>
    </row>
    <row r="187" spans="1:6" ht="13" thickBot="1" x14ac:dyDescent="0.3">
      <c r="A187" s="23"/>
      <c r="B187" s="23"/>
      <c r="C187" s="23"/>
      <c r="D187" s="23"/>
      <c r="E187" s="23"/>
      <c r="F187" s="23"/>
    </row>
    <row r="188" spans="1:6" ht="13" thickBot="1" x14ac:dyDescent="0.3">
      <c r="A188" s="23"/>
      <c r="B188" s="23"/>
      <c r="C188" s="23"/>
      <c r="D188" s="23"/>
      <c r="E188" s="23"/>
      <c r="F188" s="23"/>
    </row>
    <row r="189" spans="1:6" ht="13" thickBot="1" x14ac:dyDescent="0.3">
      <c r="A189" s="23"/>
      <c r="B189" s="23"/>
      <c r="C189" s="23"/>
      <c r="D189" s="23"/>
      <c r="E189" s="23"/>
      <c r="F189" s="23"/>
    </row>
    <row r="190" spans="1:6" ht="13" thickBot="1" x14ac:dyDescent="0.3">
      <c r="A190" s="23"/>
      <c r="B190" s="23"/>
      <c r="C190" s="23"/>
      <c r="D190" s="23"/>
      <c r="E190" s="23"/>
      <c r="F190" s="23"/>
    </row>
    <row r="191" spans="1:6" ht="13" thickBot="1" x14ac:dyDescent="0.3">
      <c r="A191" s="23"/>
      <c r="B191" s="23"/>
      <c r="C191" s="23"/>
      <c r="D191" s="23"/>
      <c r="E191" s="23"/>
      <c r="F191" s="23"/>
    </row>
    <row r="192" spans="1:6" ht="13" thickBot="1" x14ac:dyDescent="0.3">
      <c r="A192" s="23"/>
      <c r="B192" s="23"/>
      <c r="C192" s="23"/>
      <c r="D192" s="23"/>
      <c r="E192" s="23"/>
      <c r="F192" s="23"/>
    </row>
    <row r="193" spans="1:6" ht="13" thickBot="1" x14ac:dyDescent="0.3">
      <c r="A193" s="23"/>
      <c r="B193" s="23"/>
      <c r="C193" s="23"/>
      <c r="D193" s="23"/>
      <c r="E193" s="23"/>
      <c r="F193" s="23"/>
    </row>
    <row r="194" spans="1:6" ht="13" thickBot="1" x14ac:dyDescent="0.3">
      <c r="A194" s="23"/>
      <c r="B194" s="23"/>
      <c r="C194" s="23"/>
      <c r="D194" s="23"/>
      <c r="E194" s="23"/>
      <c r="F194" s="23"/>
    </row>
    <row r="195" spans="1:6" ht="13" thickBot="1" x14ac:dyDescent="0.3">
      <c r="A195" s="23"/>
      <c r="B195" s="23"/>
      <c r="C195" s="23"/>
      <c r="D195" s="23"/>
      <c r="E195" s="23"/>
      <c r="F195" s="23"/>
    </row>
    <row r="196" spans="1:6" ht="13" thickBot="1" x14ac:dyDescent="0.3">
      <c r="A196" s="23"/>
      <c r="B196" s="23"/>
      <c r="C196" s="23"/>
      <c r="D196" s="23"/>
      <c r="E196" s="23"/>
      <c r="F196" s="23"/>
    </row>
    <row r="197" spans="1:6" ht="13" thickBot="1" x14ac:dyDescent="0.3">
      <c r="A197" s="23"/>
      <c r="B197" s="23"/>
      <c r="C197" s="23"/>
      <c r="D197" s="23"/>
      <c r="E197" s="23"/>
      <c r="F197" s="23"/>
    </row>
    <row r="198" spans="1:6" ht="13" thickBot="1" x14ac:dyDescent="0.3">
      <c r="A198" s="23"/>
      <c r="B198" s="23"/>
      <c r="C198" s="23"/>
      <c r="D198" s="23"/>
      <c r="E198" s="23"/>
      <c r="F198" s="23"/>
    </row>
    <row r="199" spans="1:6" ht="13" thickBot="1" x14ac:dyDescent="0.3">
      <c r="A199" s="23"/>
      <c r="B199" s="23"/>
      <c r="C199" s="23"/>
      <c r="D199" s="23"/>
      <c r="E199" s="23"/>
      <c r="F199" s="23"/>
    </row>
    <row r="200" spans="1:6" ht="13" thickBot="1" x14ac:dyDescent="0.3">
      <c r="A200" s="23"/>
      <c r="B200" s="23"/>
      <c r="C200" s="23"/>
      <c r="D200" s="23"/>
      <c r="E200" s="23"/>
      <c r="F200" s="23"/>
    </row>
    <row r="201" spans="1:6" ht="13" thickBot="1" x14ac:dyDescent="0.3">
      <c r="A201" s="23"/>
      <c r="B201" s="23"/>
      <c r="C201" s="23"/>
      <c r="D201" s="23"/>
      <c r="E201" s="23"/>
      <c r="F201" s="23"/>
    </row>
  </sheetData>
  <dataValidations count="1">
    <dataValidation type="list" allowBlank="1" showInputMessage="1" showErrorMessage="1" sqref="B1" xr:uid="{00000000-0002-0000-01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2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E3" sqref="E3"/>
    </sheetView>
  </sheetViews>
  <sheetFormatPr defaultColWidth="8.81640625" defaultRowHeight="12.5" x14ac:dyDescent="0.25"/>
  <cols>
    <col min="2" max="2" width="24.1796875" customWidth="1"/>
    <col min="3" max="3" width="19.1796875" bestFit="1" customWidth="1"/>
    <col min="4" max="4" width="11.81640625" bestFit="1" customWidth="1"/>
    <col min="5" max="5" width="14.1796875" customWidth="1"/>
    <col min="6" max="6" width="13.1796875" customWidth="1"/>
    <col min="7" max="7" width="2.1796875" customWidth="1"/>
  </cols>
  <sheetData>
    <row r="1" spans="1:7" x14ac:dyDescent="0.25">
      <c r="A1" t="e">
        <f>TRIM(RIGHT(SUBSTITUTE('Submission Form Entry'!$B$8," ",REPT(" ",50)),50))&amp;"_"&amp;TRIM(LEFT(SUBSTITUTE('Submission Form Entry'!#REF!," ",REPT(" ",50)),50))&amp;"_"&amp;TEXT('Submission Form Entry'!B6,"yy.mm.dd")</f>
        <v>#REF!</v>
      </c>
    </row>
    <row r="3" spans="1:7" ht="28.5" customHeight="1" x14ac:dyDescent="0.3">
      <c r="A3" s="12" t="s">
        <v>28</v>
      </c>
      <c r="B3" s="12" t="s">
        <v>18</v>
      </c>
      <c r="C3" s="12" t="s">
        <v>19</v>
      </c>
      <c r="D3" s="13" t="s">
        <v>29</v>
      </c>
      <c r="E3" s="13" t="s">
        <v>30</v>
      </c>
      <c r="F3" s="13" t="s">
        <v>31</v>
      </c>
    </row>
    <row r="4" spans="1:7" x14ac:dyDescent="0.25">
      <c r="A4" s="14" t="str">
        <f>IF(B4&lt;&gt;"",1,"")</f>
        <v/>
      </c>
      <c r="B4" s="14" t="str">
        <f>IF('Submission Form Entry'!A17="","",'Submission Form Entry'!A17)</f>
        <v/>
      </c>
      <c r="C4" s="14" t="str">
        <f>IF($B$4="","",'Submission Form Entry'!B31)</f>
        <v/>
      </c>
      <c r="D4" s="14" t="str">
        <f>IF($B$4="","",'Submission Form Entry'!H31)</f>
        <v/>
      </c>
      <c r="E4" s="15" t="str">
        <f>IF($B$4="","",'Submission Form Entry'!I31)</f>
        <v/>
      </c>
      <c r="F4" s="15" t="str">
        <f>IF($B$4="","",'Submission Form Entry'!#REF!)</f>
        <v/>
      </c>
    </row>
    <row r="5" spans="1:7" x14ac:dyDescent="0.25">
      <c r="A5" s="14" t="str">
        <f>IF(B5&lt;&gt;"",2,"")</f>
        <v/>
      </c>
      <c r="B5" s="14" t="str">
        <f>IF(B4="","",IF('Submission Form Entry'!A18=0,"",'Submission Form Entry'!A18))</f>
        <v/>
      </c>
      <c r="C5" s="14" t="str">
        <f>IF($B5="","",'Submission Form Entry'!B32)</f>
        <v/>
      </c>
      <c r="D5" s="14" t="str">
        <f>IF($B5="","",'Submission Form Entry'!H32)</f>
        <v/>
      </c>
      <c r="E5" s="15" t="str">
        <f>IF($B5="","",'Submission Form Entry'!I32)</f>
        <v/>
      </c>
      <c r="F5" s="15" t="str">
        <f>IF($B5="","",'Submission Form Entry'!#REF!)</f>
        <v/>
      </c>
    </row>
    <row r="6" spans="1:7" x14ac:dyDescent="0.25">
      <c r="A6" s="14" t="str">
        <f>IF(B6&lt;&gt;"",3,"")</f>
        <v/>
      </c>
      <c r="B6" s="14" t="str">
        <f>IF(B5="","",IF('Submission Form Entry'!A19=0,"",'Submission Form Entry'!A19))</f>
        <v/>
      </c>
      <c r="C6" s="14" t="str">
        <f>IF($B6="","",'Submission Form Entry'!B33)</f>
        <v/>
      </c>
      <c r="D6" s="14" t="str">
        <f>IF($B6="","",'Submission Form Entry'!H33)</f>
        <v/>
      </c>
      <c r="E6" s="15" t="str">
        <f>IF($B6="","",'Submission Form Entry'!I33)</f>
        <v/>
      </c>
      <c r="F6" s="15" t="str">
        <f>IF($B6="","",'Submission Form Entry'!#REF!)</f>
        <v/>
      </c>
    </row>
    <row r="7" spans="1:7" x14ac:dyDescent="0.25">
      <c r="A7" s="14" t="str">
        <f>IF(B7&lt;&gt;"",4,"")</f>
        <v/>
      </c>
      <c r="B7" s="14" t="str">
        <f>IF(B6="","",IF('Submission Form Entry'!A20=0,"",'Submission Form Entry'!A20))</f>
        <v/>
      </c>
      <c r="C7" s="14" t="str">
        <f>IF($B7="","",'Submission Form Entry'!B34)</f>
        <v/>
      </c>
      <c r="D7" s="14" t="str">
        <f>IF($B7="","",'Submission Form Entry'!H34)</f>
        <v/>
      </c>
      <c r="E7" s="15" t="str">
        <f>IF($B7="","",'Submission Form Entry'!I34)</f>
        <v/>
      </c>
      <c r="F7" s="15" t="str">
        <f>IF($B7="","",'Submission Form Entry'!#REF!)</f>
        <v/>
      </c>
      <c r="G7" s="4"/>
    </row>
    <row r="8" spans="1:7" x14ac:dyDescent="0.25">
      <c r="A8" s="14" t="str">
        <f>IF(B8&lt;&gt;"",5,"")</f>
        <v/>
      </c>
      <c r="B8" s="14" t="str">
        <f>IF(B7="","",IF('Submission Form Entry'!A21=0,"",'Submission Form Entry'!A21))</f>
        <v/>
      </c>
      <c r="C8" s="14" t="str">
        <f>IF($B8="","",'Submission Form Entry'!B35)</f>
        <v/>
      </c>
      <c r="D8" s="14" t="str">
        <f>IF($B8="","",'Submission Form Entry'!H35)</f>
        <v/>
      </c>
      <c r="E8" s="15" t="str">
        <f>IF($B8="","",'Submission Form Entry'!I35)</f>
        <v/>
      </c>
      <c r="F8" s="15" t="str">
        <f>IF($B8="","",'Submission Form Entry'!#REF!)</f>
        <v/>
      </c>
    </row>
    <row r="9" spans="1:7" x14ac:dyDescent="0.25">
      <c r="A9" s="14" t="str">
        <f>IF(B9&lt;&gt;"",6,"")</f>
        <v/>
      </c>
      <c r="B9" s="14" t="str">
        <f>IF(B8="","",IF('Submission Form Entry'!A22=0,"",'Submission Form Entry'!A22))</f>
        <v/>
      </c>
      <c r="C9" s="14" t="str">
        <f>IF($B9="","",'Submission Form Entry'!B36)</f>
        <v/>
      </c>
      <c r="D9" s="14" t="str">
        <f>IF($B9="","",'Submission Form Entry'!H36)</f>
        <v/>
      </c>
      <c r="E9" s="15" t="str">
        <f>IF($B9="","",'Submission Form Entry'!I36)</f>
        <v/>
      </c>
      <c r="F9" s="15" t="str">
        <f>IF($B9="","",'Submission Form Entry'!#REF!)</f>
        <v/>
      </c>
    </row>
    <row r="10" spans="1:7" x14ac:dyDescent="0.25">
      <c r="A10" s="14" t="str">
        <f>IF(B10&lt;&gt;"",7,"")</f>
        <v/>
      </c>
      <c r="B10" s="14" t="str">
        <f>IF(B9="","",IF('Submission Form Entry'!A23=0,"",'Submission Form Entry'!A23))</f>
        <v/>
      </c>
      <c r="C10" s="14" t="str">
        <f>IF($B10="","",'Submission Form Entry'!B37)</f>
        <v/>
      </c>
      <c r="D10" s="14" t="str">
        <f>IF($B10="","",'Submission Form Entry'!H37)</f>
        <v/>
      </c>
      <c r="E10" s="15" t="str">
        <f>IF($B10="","",'Submission Form Entry'!I37)</f>
        <v/>
      </c>
      <c r="F10" s="15" t="str">
        <f>IF($B10="","",'Submission Form Entry'!#REF!)</f>
        <v/>
      </c>
    </row>
    <row r="11" spans="1:7" x14ac:dyDescent="0.25">
      <c r="A11" s="14" t="str">
        <f>IF(B11&lt;&gt;"",8,"")</f>
        <v/>
      </c>
      <c r="B11" s="14" t="str">
        <f>IF(B10="","",IF('Submission Form Entry'!A24=0,"",'Submission Form Entry'!A24))</f>
        <v/>
      </c>
      <c r="C11" s="14" t="str">
        <f>IF($B11="","",'Submission Form Entry'!B38)</f>
        <v/>
      </c>
      <c r="D11" s="14" t="str">
        <f>IF($B11="","",'Submission Form Entry'!H38)</f>
        <v/>
      </c>
      <c r="E11" s="15" t="str">
        <f>IF($B11="","",'Submission Form Entry'!I38)</f>
        <v/>
      </c>
      <c r="F11" s="15" t="str">
        <f>IF($B11="","",'Submission Form Entry'!#REF!)</f>
        <v/>
      </c>
    </row>
  </sheetData>
  <conditionalFormatting sqref="A4">
    <cfRule type="expression" dxfId="56" priority="16">
      <formula>A4=1</formula>
    </cfRule>
  </conditionalFormatting>
  <conditionalFormatting sqref="A5">
    <cfRule type="expression" dxfId="55" priority="23">
      <formula>A5=2</formula>
    </cfRule>
  </conditionalFormatting>
  <conditionalFormatting sqref="A6">
    <cfRule type="expression" dxfId="54" priority="30">
      <formula>A6=3</formula>
    </cfRule>
  </conditionalFormatting>
  <conditionalFormatting sqref="A7">
    <cfRule type="expression" dxfId="53" priority="37">
      <formula>A7=4</formula>
    </cfRule>
  </conditionalFormatting>
  <conditionalFormatting sqref="A8">
    <cfRule type="expression" dxfId="52" priority="44">
      <formula>A8=5</formula>
    </cfRule>
  </conditionalFormatting>
  <conditionalFormatting sqref="A9">
    <cfRule type="expression" dxfId="51" priority="51">
      <formula>A9=6</formula>
    </cfRule>
  </conditionalFormatting>
  <conditionalFormatting sqref="A10">
    <cfRule type="expression" dxfId="50" priority="58">
      <formula>A10=7</formula>
    </cfRule>
  </conditionalFormatting>
  <conditionalFormatting sqref="A11">
    <cfRule type="expression" dxfId="49" priority="59">
      <formula>A11=8</formula>
    </cfRule>
  </conditionalFormatting>
  <conditionalFormatting sqref="B4">
    <cfRule type="expression" dxfId="48" priority="15">
      <formula>A4=1</formula>
    </cfRule>
  </conditionalFormatting>
  <conditionalFormatting sqref="B5">
    <cfRule type="expression" dxfId="47" priority="22">
      <formula>A5=2</formula>
    </cfRule>
  </conditionalFormatting>
  <conditionalFormatting sqref="B6">
    <cfRule type="expression" dxfId="46" priority="29">
      <formula>A6=3</formula>
    </cfRule>
  </conditionalFormatting>
  <conditionalFormatting sqref="B7">
    <cfRule type="expression" dxfId="45" priority="36">
      <formula>A7=4</formula>
    </cfRule>
  </conditionalFormatting>
  <conditionalFormatting sqref="B8">
    <cfRule type="expression" dxfId="44" priority="43">
      <formula>A8=5</formula>
    </cfRule>
  </conditionalFormatting>
  <conditionalFormatting sqref="B9">
    <cfRule type="expression" dxfId="43" priority="50">
      <formula>A9=6</formula>
    </cfRule>
  </conditionalFormatting>
  <conditionalFormatting sqref="B10">
    <cfRule type="expression" dxfId="42" priority="57">
      <formula>A10=7</formula>
    </cfRule>
  </conditionalFormatting>
  <conditionalFormatting sqref="B11">
    <cfRule type="expression" dxfId="41" priority="65">
      <formula>A11=8</formula>
    </cfRule>
  </conditionalFormatting>
  <conditionalFormatting sqref="C4">
    <cfRule type="expression" dxfId="40" priority="14">
      <formula>A4=1</formula>
    </cfRule>
  </conditionalFormatting>
  <conditionalFormatting sqref="C5">
    <cfRule type="expression" dxfId="39" priority="21">
      <formula>A5=2</formula>
    </cfRule>
  </conditionalFormatting>
  <conditionalFormatting sqref="C6">
    <cfRule type="expression" dxfId="38" priority="28">
      <formula>A6=3</formula>
    </cfRule>
  </conditionalFormatting>
  <conditionalFormatting sqref="C7">
    <cfRule type="expression" dxfId="37" priority="35">
      <formula>A7=4</formula>
    </cfRule>
  </conditionalFormatting>
  <conditionalFormatting sqref="C8">
    <cfRule type="expression" dxfId="36" priority="42">
      <formula>A8=5</formula>
    </cfRule>
  </conditionalFormatting>
  <conditionalFormatting sqref="C9">
    <cfRule type="expression" dxfId="35" priority="49">
      <formula>A9=6</formula>
    </cfRule>
  </conditionalFormatting>
  <conditionalFormatting sqref="C10">
    <cfRule type="expression" dxfId="34" priority="56">
      <formula>A10=7</formula>
    </cfRule>
  </conditionalFormatting>
  <conditionalFormatting sqref="C11">
    <cfRule type="expression" dxfId="33" priority="64">
      <formula>A11=8</formula>
    </cfRule>
  </conditionalFormatting>
  <conditionalFormatting sqref="D4">
    <cfRule type="expression" dxfId="32" priority="12">
      <formula>A4=1</formula>
    </cfRule>
  </conditionalFormatting>
  <conditionalFormatting sqref="D5">
    <cfRule type="expression" dxfId="31" priority="19">
      <formula>A5=2</formula>
    </cfRule>
  </conditionalFormatting>
  <conditionalFormatting sqref="D6">
    <cfRule type="expression" dxfId="30" priority="26">
      <formula>A6=3</formula>
    </cfRule>
  </conditionalFormatting>
  <conditionalFormatting sqref="D7">
    <cfRule type="expression" dxfId="29" priority="33">
      <formula>A7=4</formula>
    </cfRule>
  </conditionalFormatting>
  <conditionalFormatting sqref="D8">
    <cfRule type="expression" dxfId="28" priority="40">
      <formula>A8=5</formula>
    </cfRule>
  </conditionalFormatting>
  <conditionalFormatting sqref="D9">
    <cfRule type="expression" dxfId="27" priority="47">
      <formula>A9=6</formula>
    </cfRule>
  </conditionalFormatting>
  <conditionalFormatting sqref="D10">
    <cfRule type="expression" dxfId="26" priority="54">
      <formula>A10=7</formula>
    </cfRule>
  </conditionalFormatting>
  <conditionalFormatting sqref="D11">
    <cfRule type="expression" dxfId="25" priority="62">
      <formula>A11=8</formula>
    </cfRule>
  </conditionalFormatting>
  <conditionalFormatting sqref="E4">
    <cfRule type="expression" dxfId="24" priority="11">
      <formula>A4=1</formula>
    </cfRule>
  </conditionalFormatting>
  <conditionalFormatting sqref="E4:E11">
    <cfRule type="cellIs" dxfId="23" priority="1" operator="lessThan">
      <formula>2</formula>
    </cfRule>
  </conditionalFormatting>
  <conditionalFormatting sqref="E5">
    <cfRule type="expression" dxfId="22" priority="18">
      <formula>A5=2</formula>
    </cfRule>
  </conditionalFormatting>
  <conditionalFormatting sqref="E6">
    <cfRule type="expression" dxfId="21" priority="25">
      <formula>A6=3</formula>
    </cfRule>
  </conditionalFormatting>
  <conditionalFormatting sqref="E7">
    <cfRule type="expression" dxfId="20" priority="32">
      <formula>A7=4</formula>
    </cfRule>
  </conditionalFormatting>
  <conditionalFormatting sqref="E8">
    <cfRule type="expression" dxfId="19" priority="39">
      <formula>A8=5</formula>
    </cfRule>
  </conditionalFormatting>
  <conditionalFormatting sqref="E9">
    <cfRule type="expression" dxfId="18" priority="46">
      <formula>A9=6</formula>
    </cfRule>
  </conditionalFormatting>
  <conditionalFormatting sqref="E10">
    <cfRule type="expression" dxfId="17" priority="53">
      <formula>A10=7</formula>
    </cfRule>
  </conditionalFormatting>
  <conditionalFormatting sqref="E11">
    <cfRule type="expression" dxfId="16" priority="61">
      <formula>A11=8</formula>
    </cfRule>
  </conditionalFormatting>
  <conditionalFormatting sqref="F4">
    <cfRule type="expression" dxfId="15" priority="10">
      <formula>A4=1</formula>
    </cfRule>
  </conditionalFormatting>
  <conditionalFormatting sqref="F5">
    <cfRule type="expression" dxfId="14" priority="17">
      <formula>A5=2</formula>
    </cfRule>
  </conditionalFormatting>
  <conditionalFormatting sqref="F6">
    <cfRule type="expression" dxfId="13" priority="24">
      <formula>A6=3</formula>
    </cfRule>
  </conditionalFormatting>
  <conditionalFormatting sqref="F7">
    <cfRule type="expression" dxfId="12" priority="31">
      <formula>A7=4</formula>
    </cfRule>
  </conditionalFormatting>
  <conditionalFormatting sqref="F8">
    <cfRule type="expression" dxfId="11" priority="38">
      <formula>A8=5</formula>
    </cfRule>
  </conditionalFormatting>
  <conditionalFormatting sqref="F9">
    <cfRule type="expression" dxfId="10" priority="45">
      <formula>A9=6</formula>
    </cfRule>
  </conditionalFormatting>
  <conditionalFormatting sqref="F10">
    <cfRule type="expression" dxfId="9" priority="52">
      <formula>A10=7</formula>
    </cfRule>
  </conditionalFormatting>
  <conditionalFormatting sqref="F11">
    <cfRule type="expression" dxfId="8" priority="60">
      <formula>A11=8</formula>
    </cfRule>
  </conditionalFormatting>
  <conditionalFormatting sqref="G4">
    <cfRule type="expression" dxfId="7" priority="9">
      <formula>A4=1</formula>
    </cfRule>
  </conditionalFormatting>
  <conditionalFormatting sqref="G5">
    <cfRule type="expression" dxfId="6" priority="8">
      <formula>A5=2</formula>
    </cfRule>
  </conditionalFormatting>
  <conditionalFormatting sqref="G6">
    <cfRule type="expression" dxfId="5" priority="7">
      <formula>A6=3</formula>
    </cfRule>
  </conditionalFormatting>
  <conditionalFormatting sqref="G7">
    <cfRule type="expression" dxfId="4" priority="6">
      <formula>A7=4</formula>
    </cfRule>
  </conditionalFormatting>
  <conditionalFormatting sqref="G8">
    <cfRule type="expression" dxfId="3" priority="5">
      <formula>A8=5</formula>
    </cfRule>
  </conditionalFormatting>
  <conditionalFormatting sqref="G9">
    <cfRule type="expression" dxfId="2" priority="4">
      <formula>A9=6</formula>
    </cfRule>
  </conditionalFormatting>
  <conditionalFormatting sqref="G10">
    <cfRule type="expression" dxfId="1" priority="3">
      <formula>A10=7</formula>
    </cfRule>
  </conditionalFormatting>
  <conditionalFormatting sqref="G11">
    <cfRule type="expression" dxfId="0" priority="2">
      <formula>A11=8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C3" sqref="C3"/>
    </sheetView>
  </sheetViews>
  <sheetFormatPr defaultColWidth="8.81640625" defaultRowHeight="12.5" x14ac:dyDescent="0.25"/>
  <cols>
    <col min="1" max="1" width="20.1796875" bestFit="1" customWidth="1"/>
    <col min="2" max="2" width="18.1796875" bestFit="1" customWidth="1"/>
    <col min="3" max="3" width="19" bestFit="1" customWidth="1"/>
    <col min="4" max="4" width="12.1796875" bestFit="1" customWidth="1"/>
    <col min="5" max="5" width="24.453125" bestFit="1" customWidth="1"/>
    <col min="6" max="6" width="21.453125" bestFit="1" customWidth="1"/>
    <col min="7" max="7" width="16.1796875" bestFit="1" customWidth="1"/>
    <col min="8" max="8" width="19" bestFit="1" customWidth="1"/>
    <col min="9" max="9" width="16.1796875" bestFit="1" customWidth="1"/>
  </cols>
  <sheetData>
    <row r="1" spans="1:17" x14ac:dyDescent="0.25">
      <c r="A1" t="s">
        <v>32</v>
      </c>
    </row>
    <row r="2" spans="1:17" x14ac:dyDescent="0.25">
      <c r="A2" s="4" t="s">
        <v>33</v>
      </c>
      <c r="B2" s="4" t="s">
        <v>34</v>
      </c>
      <c r="C2" t="s">
        <v>35</v>
      </c>
      <c r="D2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</row>
    <row r="3" spans="1:17" x14ac:dyDescent="0.25">
      <c r="A3" s="5" t="s">
        <v>50</v>
      </c>
      <c r="D3" s="5"/>
    </row>
    <row r="4" spans="1:17" x14ac:dyDescent="0.25">
      <c r="A4" s="5" t="s">
        <v>51</v>
      </c>
      <c r="D4" s="5"/>
    </row>
    <row r="5" spans="1:17" x14ac:dyDescent="0.25">
      <c r="A5">
        <f>'Submission Form Entry'!A17</f>
        <v>0</v>
      </c>
      <c r="B5">
        <f>'Submission Form Entry'!B17</f>
        <v>0</v>
      </c>
      <c r="C5" t="str">
        <f>'Submission Form Entry'!D16</f>
        <v xml:space="preserve">Total number of cells frozen </v>
      </c>
      <c r="D5">
        <f>'Submission Form Entry'!B31</f>
        <v>0</v>
      </c>
      <c r="E5">
        <f>'Submission Form Entry'!H17</f>
        <v>0</v>
      </c>
      <c r="F5" t="e">
        <f>'Submission Form Entry'!#REF!</f>
        <v>#REF!</v>
      </c>
      <c r="G5">
        <f>'Submission Form Entry'!C17</f>
        <v>0</v>
      </c>
      <c r="H5">
        <f>'Submission Form Entry'!G31</f>
        <v>0</v>
      </c>
      <c r="I5">
        <f>'Submission Form Entry'!D29</f>
        <v>0</v>
      </c>
      <c r="J5" t="e">
        <f>'Submission Form Entry'!#REF!</f>
        <v>#REF!</v>
      </c>
      <c r="K5" t="e">
        <f>'Submission Form Entry'!#REF!</f>
        <v>#REF!</v>
      </c>
      <c r="L5">
        <f>'Submission Form Entry'!C31</f>
        <v>0</v>
      </c>
      <c r="M5">
        <f>'Submission Form Entry'!E31</f>
        <v>0</v>
      </c>
      <c r="N5">
        <f>'Submission Form Entry'!F31</f>
        <v>0</v>
      </c>
      <c r="O5">
        <f>'Submission Form Entry'!H31</f>
        <v>0</v>
      </c>
      <c r="P5">
        <f>'Submission Form Entry'!I31</f>
        <v>0</v>
      </c>
      <c r="Q5" t="e">
        <f>'Submission Form Entry'!#REF!</f>
        <v>#REF!</v>
      </c>
    </row>
    <row r="6" spans="1:17" x14ac:dyDescent="0.25">
      <c r="A6" t="str">
        <f>IF(OR(A5="&lt;/SAMPLE ENTRIES&gt;",A5=""),"",IF('Submission Form Entry'!A18=0,"&lt;/SAMPLE ENTRIES&gt;",'Submission Form Entry'!A18))</f>
        <v>&lt;/SAMPLE ENTRIES&gt;</v>
      </c>
      <c r="B6" t="str">
        <f>IF(OR($A6="&lt;/SAMPLE ENTRIES&gt;",$A6=""),"",'Submission Form Entry'!B18)</f>
        <v/>
      </c>
      <c r="C6" t="str">
        <f>IF(OR($A6="&lt;/SAMPLE ENTRIES&gt;",$A6=""),"",'Submission Form Entry'!D17)</f>
        <v/>
      </c>
      <c r="D6" t="str">
        <f>IF(OR($A6="&lt;/SAMPLE ENTRIES&gt;",$A6=""),"",'Submission Form Entry'!B32)</f>
        <v/>
      </c>
      <c r="E6" t="str">
        <f>IF(OR($A6="&lt;/SAMPLE ENTRIES&gt;",$A6=""),"",'Submission Form Entry'!H18)</f>
        <v/>
      </c>
      <c r="F6" t="str">
        <f>IF(OR($A6="&lt;/SAMPLE ENTRIES&gt;",$A6=""),"",'Submission Form Entry'!#REF!)</f>
        <v/>
      </c>
      <c r="G6" t="str">
        <f>IF(OR($A6="&lt;/SAMPLE ENTRIES&gt;",$A6=""),"",'Submission Form Entry'!C18)</f>
        <v/>
      </c>
      <c r="H6" t="str">
        <f>IF(OR($A6="&lt;/SAMPLE ENTRIES&gt;",$A6=""),"",'Submission Form Entry'!G32)</f>
        <v/>
      </c>
      <c r="I6" t="str">
        <f>IF(OR($A6="&lt;/SAMPLE ENTRIES&gt;",$A6=""),"",'Submission Form Entry'!D30)</f>
        <v/>
      </c>
      <c r="J6" t="str">
        <f>IF(OR($A6="&lt;/SAMPLE ENTRIES&gt;",$A6=""),"",'Submission Form Entry'!#REF!)</f>
        <v/>
      </c>
      <c r="K6" t="str">
        <f>IF(OR($A6="&lt;/SAMPLE ENTRIES&gt;",$A6=""),"",'Submission Form Entry'!#REF!)</f>
        <v/>
      </c>
      <c r="L6" t="str">
        <f>IF(OR($A6="&lt;/SAMPLE ENTRIES&gt;",$A6=""),"",'Submission Form Entry'!C32)</f>
        <v/>
      </c>
      <c r="M6" t="str">
        <f>IF(OR($A6="&lt;/SAMPLE ENTRIES&gt;",$A6=""),"",'Submission Form Entry'!E32)</f>
        <v/>
      </c>
      <c r="N6" t="str">
        <f>IF(OR($A6="&lt;/SAMPLE ENTRIES&gt;",$A6=""),"",'Submission Form Entry'!F32)</f>
        <v/>
      </c>
      <c r="O6" t="str">
        <f>IF(OR($A6="&lt;/SAMPLE ENTRIES&gt;",$A6=""),"",'Submission Form Entry'!H32)</f>
        <v/>
      </c>
      <c r="P6" t="str">
        <f>IF(OR($A6="&lt;/SAMPLE ENTRIES&gt;",$A6=""),"",'Submission Form Entry'!I32)</f>
        <v/>
      </c>
      <c r="Q6" t="str">
        <f>IF(OR($A6="&lt;/SAMPLE ENTRIES&gt;",$A6=""),"",'Submission Form Entry'!#REF!)</f>
        <v/>
      </c>
    </row>
    <row r="7" spans="1:17" x14ac:dyDescent="0.25">
      <c r="A7" t="str">
        <f>IF(OR(A6="&lt;/SAMPLE ENTRIES&gt;",A6=""),"",IF('Submission Form Entry'!A19=0,"&lt;/SAMPLE ENTRIES&gt;",'Submission Form Entry'!A19))</f>
        <v/>
      </c>
      <c r="B7" t="str">
        <f>IF(OR($A7="&lt;/SAMPLE ENTRIES&gt;",$A7=""),"",'Submission Form Entry'!B19)</f>
        <v/>
      </c>
      <c r="D7" t="str">
        <f>IF(OR($A7="&lt;/SAMPLE ENTRIES&gt;",$A7=""),"",'Submission Form Entry'!B33)</f>
        <v/>
      </c>
      <c r="E7" t="str">
        <f>IF(OR($A7="&lt;/SAMPLE ENTRIES&gt;",$A7=""),"",'Submission Form Entry'!H19)</f>
        <v/>
      </c>
      <c r="F7" t="str">
        <f>IF(OR($A7="&lt;/SAMPLE ENTRIES&gt;",$A7=""),"",'Submission Form Entry'!#REF!)</f>
        <v/>
      </c>
      <c r="G7" t="str">
        <f>IF(OR($A7="&lt;/SAMPLE ENTRIES&gt;",$A7=""),"",'Submission Form Entry'!C19)</f>
        <v/>
      </c>
      <c r="H7" t="str">
        <f>IF(OR($A7="&lt;/SAMPLE ENTRIES&gt;",$A7=""),"",'Submission Form Entry'!G33)</f>
        <v/>
      </c>
      <c r="I7" t="str">
        <f>IF(OR($A7="&lt;/SAMPLE ENTRIES&gt;",$A7=""),"",'Submission Form Entry'!D31)</f>
        <v/>
      </c>
      <c r="J7" t="str">
        <f>IF(OR($A7="&lt;/SAMPLE ENTRIES&gt;",$A7=""),"",'Submission Form Entry'!#REF!)</f>
        <v/>
      </c>
      <c r="K7" t="str">
        <f>IF(OR($A7="&lt;/SAMPLE ENTRIES&gt;",$A7=""),"",'Submission Form Entry'!#REF!)</f>
        <v/>
      </c>
      <c r="L7" t="str">
        <f>IF(OR($A7="&lt;/SAMPLE ENTRIES&gt;",$A7=""),"",'Submission Form Entry'!C33)</f>
        <v/>
      </c>
      <c r="M7" t="str">
        <f>IF(OR($A7="&lt;/SAMPLE ENTRIES&gt;",$A7=""),"",'Submission Form Entry'!E33)</f>
        <v/>
      </c>
      <c r="N7" t="str">
        <f>IF(OR($A7="&lt;/SAMPLE ENTRIES&gt;",$A7=""),"",'Submission Form Entry'!F33)</f>
        <v/>
      </c>
      <c r="O7" t="str">
        <f>IF(OR($A7="&lt;/SAMPLE ENTRIES&gt;",$A7=""),"",'Submission Form Entry'!H33)</f>
        <v/>
      </c>
      <c r="P7" t="str">
        <f>IF(OR($A7="&lt;/SAMPLE ENTRIES&gt;",$A7=""),"",'Submission Form Entry'!I33)</f>
        <v/>
      </c>
    </row>
    <row r="8" spans="1:17" x14ac:dyDescent="0.25">
      <c r="A8" t="str">
        <f>IF(OR(A7="&lt;/SAMPLE ENTRIES&gt;",A7=""),"",IF('Submission Form Entry'!A20=0,"&lt;/SAMPLE ENTRIES&gt;",'Submission Form Entry'!A20))</f>
        <v/>
      </c>
      <c r="B8" t="str">
        <f>IF(OR($A8="&lt;/SAMPLE ENTRIES&gt;",$A8=""),"",'Submission Form Entry'!B20)</f>
        <v/>
      </c>
      <c r="C8" t="str">
        <f>IF(OR($A8="&lt;/SAMPLE ENTRIES&gt;",$A8=""),"",'Submission Form Entry'!D19)</f>
        <v/>
      </c>
      <c r="D8" t="str">
        <f>IF(OR($A8="&lt;/SAMPLE ENTRIES&gt;",$A8=""),"",'Submission Form Entry'!B34)</f>
        <v/>
      </c>
      <c r="E8" t="str">
        <f>IF(OR($A8="&lt;/SAMPLE ENTRIES&gt;",$A8=""),"",'Submission Form Entry'!H20)</f>
        <v/>
      </c>
      <c r="F8" t="str">
        <f>IF(OR($A8="&lt;/SAMPLE ENTRIES&gt;",$A8=""),"",'Submission Form Entry'!#REF!)</f>
        <v/>
      </c>
      <c r="G8" t="str">
        <f>IF(OR($A8="&lt;/SAMPLE ENTRIES&gt;",$A8=""),"",'Submission Form Entry'!C20)</f>
        <v/>
      </c>
      <c r="H8" t="str">
        <f>IF(OR($A8="&lt;/SAMPLE ENTRIES&gt;",$A8=""),"",'Submission Form Entry'!G34)</f>
        <v/>
      </c>
      <c r="I8" t="str">
        <f>IF(OR($A8="&lt;/SAMPLE ENTRIES&gt;",$A8=""),"",'Submission Form Entry'!D32)</f>
        <v/>
      </c>
      <c r="J8" t="str">
        <f>IF(OR($A8="&lt;/SAMPLE ENTRIES&gt;",$A8=""),"",'Submission Form Entry'!#REF!)</f>
        <v/>
      </c>
      <c r="K8" t="str">
        <f>IF(OR($A8="&lt;/SAMPLE ENTRIES&gt;",$A8=""),"",'Submission Form Entry'!#REF!)</f>
        <v/>
      </c>
      <c r="L8" t="str">
        <f>IF(OR($A8="&lt;/SAMPLE ENTRIES&gt;",$A8=""),"",'Submission Form Entry'!C34)</f>
        <v/>
      </c>
      <c r="M8" t="str">
        <f>IF(OR($A8="&lt;/SAMPLE ENTRIES&gt;",$A8=""),"",'Submission Form Entry'!E34)</f>
        <v/>
      </c>
      <c r="N8" t="str">
        <f>IF(OR($A8="&lt;/SAMPLE ENTRIES&gt;",$A8=""),"",'Submission Form Entry'!F34)</f>
        <v/>
      </c>
      <c r="O8" t="str">
        <f>IF(OR($A8="&lt;/SAMPLE ENTRIES&gt;",$A8=""),"",'Submission Form Entry'!H34)</f>
        <v/>
      </c>
      <c r="P8" t="str">
        <f>IF(OR($A8="&lt;/SAMPLE ENTRIES&gt;",$A8=""),"",'Submission Form Entry'!I34)</f>
        <v/>
      </c>
    </row>
    <row r="9" spans="1:17" x14ac:dyDescent="0.25">
      <c r="A9" t="str">
        <f>IF(OR(A8="&lt;/SAMPLE ENTRIES&gt;",A8=""),"",IF('Submission Form Entry'!A21=0,"&lt;/SAMPLE ENTRIES&gt;",'Submission Form Entry'!A21))</f>
        <v/>
      </c>
      <c r="B9" t="str">
        <f>IF(OR($A9="&lt;/SAMPLE ENTRIES&gt;",$A9=""),"",'Submission Form Entry'!B21)</f>
        <v/>
      </c>
      <c r="C9" t="str">
        <f>IF(OR($A9="&lt;/SAMPLE ENTRIES&gt;",$A9=""),"",'Submission Form Entry'!D20)</f>
        <v/>
      </c>
      <c r="D9" t="str">
        <f>IF(OR($A9="&lt;/SAMPLE ENTRIES&gt;",$A9=""),"",'Submission Form Entry'!B35)</f>
        <v/>
      </c>
      <c r="E9" t="str">
        <f>IF(OR($A9="&lt;/SAMPLE ENTRIES&gt;",$A9=""),"",'Submission Form Entry'!H21)</f>
        <v/>
      </c>
      <c r="F9" t="str">
        <f>IF(OR($A9="&lt;/SAMPLE ENTRIES&gt;",$A9=""),"",'Submission Form Entry'!#REF!)</f>
        <v/>
      </c>
      <c r="G9" t="str">
        <f>IF(OR($A9="&lt;/SAMPLE ENTRIES&gt;",$A9=""),"",'Submission Form Entry'!C21)</f>
        <v/>
      </c>
      <c r="H9" t="str">
        <f>IF(OR($A9="&lt;/SAMPLE ENTRIES&gt;",$A9=""),"",'Submission Form Entry'!G35)</f>
        <v/>
      </c>
      <c r="I9" t="str">
        <f>IF(OR($A9="&lt;/SAMPLE ENTRIES&gt;",$A9=""),"",'Submission Form Entry'!D33)</f>
        <v/>
      </c>
      <c r="J9" t="str">
        <f>IF(OR($A9="&lt;/SAMPLE ENTRIES&gt;",$A9=""),"",'Submission Form Entry'!#REF!)</f>
        <v/>
      </c>
      <c r="K9" t="str">
        <f>IF(OR($A9="&lt;/SAMPLE ENTRIES&gt;",$A9=""),"",'Submission Form Entry'!#REF!)</f>
        <v/>
      </c>
      <c r="L9" t="str">
        <f>IF(OR($A9="&lt;/SAMPLE ENTRIES&gt;",$A9=""),"",'Submission Form Entry'!C35)</f>
        <v/>
      </c>
      <c r="M9" t="str">
        <f>IF(OR($A9="&lt;/SAMPLE ENTRIES&gt;",$A9=""),"",'Submission Form Entry'!E35)</f>
        <v/>
      </c>
      <c r="N9" t="str">
        <f>IF(OR($A9="&lt;/SAMPLE ENTRIES&gt;",$A9=""),"",'Submission Form Entry'!F35)</f>
        <v/>
      </c>
      <c r="O9" t="str">
        <f>IF(OR($A9="&lt;/SAMPLE ENTRIES&gt;",$A9=""),"",'Submission Form Entry'!H35)</f>
        <v/>
      </c>
      <c r="P9" t="str">
        <f>IF(OR($A9="&lt;/SAMPLE ENTRIES&gt;",$A9=""),"",'Submission Form Entry'!I35)</f>
        <v/>
      </c>
    </row>
    <row r="10" spans="1:17" x14ac:dyDescent="0.25">
      <c r="A10" t="str">
        <f>IF(OR(A9="&lt;/SAMPLE ENTRIES&gt;",A9=""),"",IF('Submission Form Entry'!A22=0,"&lt;/SAMPLE ENTRIES&gt;",'Submission Form Entry'!A22))</f>
        <v/>
      </c>
      <c r="B10" t="str">
        <f>IF(OR($A10="&lt;/SAMPLE ENTRIES&gt;",$A10=""),"",'Submission Form Entry'!B22)</f>
        <v/>
      </c>
      <c r="C10" t="str">
        <f>IF(OR($A10="&lt;/SAMPLE ENTRIES&gt;",$A10=""),"",'Submission Form Entry'!D21)</f>
        <v/>
      </c>
      <c r="D10" t="str">
        <f>IF(OR($A10="&lt;/SAMPLE ENTRIES&gt;",$A10=""),"",'Submission Form Entry'!B36)</f>
        <v/>
      </c>
      <c r="E10" t="str">
        <f>IF(OR($A10="&lt;/SAMPLE ENTRIES&gt;",$A10=""),"",'Submission Form Entry'!H22)</f>
        <v/>
      </c>
      <c r="F10" t="str">
        <f>IF(OR($A10="&lt;/SAMPLE ENTRIES&gt;",$A10=""),"",'Submission Form Entry'!#REF!)</f>
        <v/>
      </c>
      <c r="G10" t="str">
        <f>IF(OR($A10="&lt;/SAMPLE ENTRIES&gt;",$A10=""),"",'Submission Form Entry'!C22)</f>
        <v/>
      </c>
      <c r="H10" t="str">
        <f>IF(OR($A10="&lt;/SAMPLE ENTRIES&gt;",$A10=""),"",'Submission Form Entry'!G36)</f>
        <v/>
      </c>
      <c r="I10" t="str">
        <f>IF(OR($A10="&lt;/SAMPLE ENTRIES&gt;",$A10=""),"",'Submission Form Entry'!D34)</f>
        <v/>
      </c>
      <c r="J10" t="str">
        <f>IF(OR($A10="&lt;/SAMPLE ENTRIES&gt;",$A10=""),"",'Submission Form Entry'!#REF!)</f>
        <v/>
      </c>
      <c r="K10" t="str">
        <f>IF(OR($A10="&lt;/SAMPLE ENTRIES&gt;",$A10=""),"",'Submission Form Entry'!#REF!)</f>
        <v/>
      </c>
      <c r="L10" t="str">
        <f>IF(OR($A10="&lt;/SAMPLE ENTRIES&gt;",$A10=""),"",'Submission Form Entry'!C36)</f>
        <v/>
      </c>
      <c r="M10" t="str">
        <f>IF(OR($A10="&lt;/SAMPLE ENTRIES&gt;",$A10=""),"",'Submission Form Entry'!E36)</f>
        <v/>
      </c>
      <c r="N10" t="str">
        <f>IF(OR($A10="&lt;/SAMPLE ENTRIES&gt;",$A10=""),"",'Submission Form Entry'!F36)</f>
        <v/>
      </c>
      <c r="O10" t="str">
        <f>IF(OR($A10="&lt;/SAMPLE ENTRIES&gt;",$A10=""),"",'Submission Form Entry'!H36)</f>
        <v/>
      </c>
      <c r="P10" t="str">
        <f>IF(OR($A10="&lt;/SAMPLE ENTRIES&gt;",$A10=""),"",'Submission Form Entry'!I36)</f>
        <v/>
      </c>
    </row>
    <row r="11" spans="1:17" x14ac:dyDescent="0.25">
      <c r="A11" t="str">
        <f>IF(OR(A10="&lt;/SAMPLE ENTRIES&gt;",A10=""),"",IF('Submission Form Entry'!A23=0,"&lt;/SAMPLE ENTRIES&gt;",'Submission Form Entry'!A23))</f>
        <v/>
      </c>
      <c r="B11" t="str">
        <f>IF(OR($A11="&lt;/SAMPLE ENTRIES&gt;",$A11=""),"",'Submission Form Entry'!B23)</f>
        <v/>
      </c>
      <c r="C11" t="str">
        <f>IF(OR($A11="&lt;/SAMPLE ENTRIES&gt;",$A11=""),"",'Submission Form Entry'!D22)</f>
        <v/>
      </c>
      <c r="D11" t="str">
        <f>IF(OR($A11="&lt;/SAMPLE ENTRIES&gt;",$A11=""),"",'Submission Form Entry'!B37)</f>
        <v/>
      </c>
      <c r="E11" t="str">
        <f>IF(OR($A11="&lt;/SAMPLE ENTRIES&gt;",$A11=""),"",'Submission Form Entry'!H23)</f>
        <v/>
      </c>
      <c r="F11" t="str">
        <f>IF(OR($A11="&lt;/SAMPLE ENTRIES&gt;",$A11=""),"",'Submission Form Entry'!#REF!)</f>
        <v/>
      </c>
      <c r="G11" t="str">
        <f>IF(OR($A11="&lt;/SAMPLE ENTRIES&gt;",$A11=""),"",'Submission Form Entry'!C23)</f>
        <v/>
      </c>
      <c r="H11" t="str">
        <f>IF(OR($A11="&lt;/SAMPLE ENTRIES&gt;",$A11=""),"",'Submission Form Entry'!G37)</f>
        <v/>
      </c>
      <c r="I11" t="str">
        <f>IF(OR($A11="&lt;/SAMPLE ENTRIES&gt;",$A11=""),"",'Submission Form Entry'!D35)</f>
        <v/>
      </c>
      <c r="J11" t="str">
        <f>IF(OR($A11="&lt;/SAMPLE ENTRIES&gt;",$A11=""),"",'Submission Form Entry'!#REF!)</f>
        <v/>
      </c>
      <c r="K11" t="str">
        <f>IF(OR($A11="&lt;/SAMPLE ENTRIES&gt;",$A11=""),"",'Submission Form Entry'!#REF!)</f>
        <v/>
      </c>
      <c r="L11" t="str">
        <f>IF(OR($A11="&lt;/SAMPLE ENTRIES&gt;",$A11=""),"",'Submission Form Entry'!C37)</f>
        <v/>
      </c>
      <c r="M11" t="str">
        <f>IF(OR($A11="&lt;/SAMPLE ENTRIES&gt;",$A11=""),"",'Submission Form Entry'!E37)</f>
        <v/>
      </c>
      <c r="N11" t="str">
        <f>IF(OR($A11="&lt;/SAMPLE ENTRIES&gt;",$A11=""),"",'Submission Form Entry'!F37)</f>
        <v/>
      </c>
      <c r="O11" t="str">
        <f>IF(OR($A11="&lt;/SAMPLE ENTRIES&gt;",$A11=""),"",'Submission Form Entry'!H37)</f>
        <v/>
      </c>
      <c r="P11" t="str">
        <f>IF(OR($A11="&lt;/SAMPLE ENTRIES&gt;",$A11=""),"",'Submission Form Entry'!I37)</f>
        <v/>
      </c>
    </row>
    <row r="12" spans="1:17" x14ac:dyDescent="0.25">
      <c r="A12" t="str">
        <f>IF(OR(A11="&lt;/SAMPLE ENTRIES&gt;",A11=""),"",IF('Submission Form Entry'!A24=0,"&lt;/SAMPLE ENTRIES&gt;",'Submission Form Entry'!A24))</f>
        <v/>
      </c>
      <c r="B12" t="str">
        <f>IF(OR($A12="&lt;/SAMPLE ENTRIES&gt;",$A12=""),"",'Submission Form Entry'!B24)</f>
        <v/>
      </c>
      <c r="C12" t="str">
        <f>IF(OR($A12="&lt;/SAMPLE ENTRIES&gt;",$A12=""),"",'Submission Form Entry'!D23)</f>
        <v/>
      </c>
      <c r="D12" t="str">
        <f>IF(OR($A12="&lt;/SAMPLE ENTRIES&gt;",$A12=""),"",'Submission Form Entry'!B38)</f>
        <v/>
      </c>
      <c r="E12" t="str">
        <f>IF(OR($A12="&lt;/SAMPLE ENTRIES&gt;",$A12=""),"",'Submission Form Entry'!H24)</f>
        <v/>
      </c>
      <c r="F12" t="str">
        <f>IF(OR($A12="&lt;/SAMPLE ENTRIES&gt;",$A12=""),"",'Submission Form Entry'!#REF!)</f>
        <v/>
      </c>
      <c r="G12" t="str">
        <f>IF(OR($A12="&lt;/SAMPLE ENTRIES&gt;",$A12=""),"",'Submission Form Entry'!C24)</f>
        <v/>
      </c>
      <c r="H12" t="str">
        <f>IF(OR($A12="&lt;/SAMPLE ENTRIES&gt;",$A12=""),"",'Submission Form Entry'!G38)</f>
        <v/>
      </c>
      <c r="I12" t="str">
        <f>IF(OR($A12="&lt;/SAMPLE ENTRIES&gt;",$A12=""),"",'Submission Form Entry'!D36)</f>
        <v/>
      </c>
      <c r="J12" t="str">
        <f>IF(OR($A12="&lt;/SAMPLE ENTRIES&gt;",$A12=""),"",'Submission Form Entry'!#REF!)</f>
        <v/>
      </c>
      <c r="K12" t="str">
        <f>IF(OR($A12="&lt;/SAMPLE ENTRIES&gt;",$A12=""),"",'Submission Form Entry'!#REF!)</f>
        <v/>
      </c>
      <c r="L12" t="str">
        <f>IF(OR($A12="&lt;/SAMPLE ENTRIES&gt;",$A12=""),"",'Submission Form Entry'!C38)</f>
        <v/>
      </c>
      <c r="M12" t="str">
        <f>IF(OR($A12="&lt;/SAMPLE ENTRIES&gt;",$A12=""),"",'Submission Form Entry'!E38)</f>
        <v/>
      </c>
      <c r="N12" t="str">
        <f>IF(OR($A12="&lt;/SAMPLE ENTRIES&gt;",$A12=""),"",'Submission Form Entry'!F38)</f>
        <v/>
      </c>
      <c r="O12" t="str">
        <f>IF(OR($A12="&lt;/SAMPLE ENTRIES&gt;",$A12=""),"",'Submission Form Entry'!H38)</f>
        <v/>
      </c>
      <c r="P12" t="str">
        <f>IF(OR($A12="&lt;/SAMPLE ENTRIES&gt;",$A12=""),"",'Submission Form Entry'!I38)</f>
        <v/>
      </c>
    </row>
    <row r="13" spans="1:17" x14ac:dyDescent="0.25">
      <c r="A13" t="str">
        <f>IF(OR(A12="&lt;/SAMPLE ENTRIES&gt;",A12=""),"",IF('Submission Form Entry'!A27="add additional lines here","&lt;/SAMPLE ENTRIES&gt;",'Submission Form Entry'!A27))</f>
        <v/>
      </c>
      <c r="B13" t="str">
        <f>IF(OR($A13="&lt;/SAMPLE ENTRIES&gt;",$A13=""),"",'Submission Form Entry'!B27)</f>
        <v/>
      </c>
      <c r="C13" t="str">
        <f>IF(OR($A13="&lt;/SAMPLE ENTRIES&gt;",$A13=""),"",'Submission Form Entry'!D26)</f>
        <v/>
      </c>
      <c r="D13" t="str">
        <f>IF(OR($A13="&lt;/SAMPLE ENTRIES&gt;",$A13=""),"",'Submission Form Entry'!B41)</f>
        <v/>
      </c>
      <c r="E13" t="str">
        <f>IF(OR($A13="&lt;/SAMPLE ENTRIES&gt;",$A13=""),"",'Submission Form Entry'!H27)</f>
        <v/>
      </c>
      <c r="F13" t="str">
        <f>IF(OR($A13="&lt;/SAMPLE ENTRIES&gt;",$A13=""),"",'Submission Form Entry'!#REF!)</f>
        <v/>
      </c>
      <c r="G13" t="str">
        <f>IF(OR($A13="&lt;/SAMPLE ENTRIES&gt;",$A13=""),"",'Submission Form Entry'!C27)</f>
        <v/>
      </c>
      <c r="H13" t="str">
        <f>IF(OR($A13="&lt;/SAMPLE ENTRIES&gt;",$A13=""),"",'Submission Form Entry'!G41)</f>
        <v/>
      </c>
      <c r="I13" t="str">
        <f>IF(OR($A13="&lt;/SAMPLE ENTRIES&gt;",$A13=""),"",'Submission Form Entry'!D39)</f>
        <v/>
      </c>
      <c r="J13" t="str">
        <f>IF(OR($A13="&lt;/SAMPLE ENTRIES&gt;",$A13=""),"",'Submission Form Entry'!#REF!)</f>
        <v/>
      </c>
      <c r="K13" t="str">
        <f>IF(OR($A13="&lt;/SAMPLE ENTRIES&gt;",$A13=""),"",'Submission Form Entry'!#REF!)</f>
        <v/>
      </c>
      <c r="L13" t="str">
        <f>IF(OR($A13="&lt;/SAMPLE ENTRIES&gt;",$A13=""),"",'Submission Form Entry'!C41)</f>
        <v/>
      </c>
      <c r="M13" t="str">
        <f>IF(OR($A13="&lt;/SAMPLE ENTRIES&gt;",$A13=""),"",'Submission Form Entry'!E41)</f>
        <v/>
      </c>
      <c r="N13" t="str">
        <f>IF(OR($A13="&lt;/SAMPLE ENTRIES&gt;",$A13=""),"",'Submission Form Entry'!F41)</f>
        <v/>
      </c>
      <c r="O13" t="str">
        <f>IF(OR($A13="&lt;/SAMPLE ENTRIES&gt;",$A13=""),"",'Submission Form Entry'!H41)</f>
        <v/>
      </c>
      <c r="P13" t="str">
        <f>IF(OR($A13="&lt;/SAMPLE ENTRIES&gt;",$A13=""),"",'Submission Form Entry'!I41)</f>
        <v/>
      </c>
    </row>
    <row r="14" spans="1:17" x14ac:dyDescent="0.25">
      <c r="A14" s="4"/>
      <c r="F14" s="4"/>
    </row>
  </sheetData>
  <sheetProtection algorithmName="SHA-512" hashValue="3hDGZYLE5ciw6a+lM3DurioX0snFMcn/zph3az2WW7SrUQUcCsbx05HvgFnMchQFf5AzCryFHY4twFL+lvCNfQ==" saltValue="DC416Hfmpa33Lzx+B6ivSw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68981C54C104490023C102E55FA5E" ma:contentTypeVersion="13" ma:contentTypeDescription="Create a new document." ma:contentTypeScope="" ma:versionID="9d29a8ef2880fbc529fce13ef9207a67">
  <xsd:schema xmlns:xsd="http://www.w3.org/2001/XMLSchema" xmlns:xs="http://www.w3.org/2001/XMLSchema" xmlns:p="http://schemas.microsoft.com/office/2006/metadata/properties" xmlns:ns3="fd8ababe-5010-4e5b-866e-128fa1bea12e" xmlns:ns4="236bb568-112f-4365-825e-eccb018b54b4" targetNamespace="http://schemas.microsoft.com/office/2006/metadata/properties" ma:root="true" ma:fieldsID="3a12344b3451421b53cace71fff626e3" ns3:_="" ns4:_="">
    <xsd:import namespace="fd8ababe-5010-4e5b-866e-128fa1bea12e"/>
    <xsd:import namespace="236bb568-112f-4365-825e-eccb018b54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babe-5010-4e5b-866e-128fa1bea1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b568-112f-4365-825e-eccb018b5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6bb568-112f-4365-825e-eccb018b54b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860C70-7373-4DDC-95CF-959ED6201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babe-5010-4e5b-866e-128fa1bea12e"/>
    <ds:schemaRef ds:uri="236bb568-112f-4365-825e-eccb018b5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BC27C8-16B4-4821-B263-C49DF83F011D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fd8ababe-5010-4e5b-866e-128fa1bea12e"/>
    <ds:schemaRef ds:uri="http://schemas.microsoft.com/office/infopath/2007/PartnerControls"/>
    <ds:schemaRef ds:uri="http://schemas.openxmlformats.org/package/2006/metadata/core-properties"/>
    <ds:schemaRef ds:uri="236bb568-112f-4365-825e-eccb018b54b4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7B565A8-F835-4281-8556-3DEE2E6D9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Submission Form Entry</vt:lpstr>
      <vt:lpstr>Sheet3</vt:lpstr>
      <vt:lpstr>Antibody List</vt:lpstr>
      <vt:lpstr>Sheet1</vt:lpstr>
      <vt:lpstr>Sheet2</vt:lpstr>
      <vt:lpstr>LIMS upload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Khuu</dc:creator>
  <cp:keywords/>
  <dc:description/>
  <cp:lastModifiedBy>Abow, Amina</cp:lastModifiedBy>
  <cp:revision/>
  <dcterms:created xsi:type="dcterms:W3CDTF">2016-06-20T18:01:10Z</dcterms:created>
  <dcterms:modified xsi:type="dcterms:W3CDTF">2024-09-11T16:40:20Z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0x0101001B068981C54C104490023C102E55FA5E</vt:lpwstr>
  </property>
</Properties>
</file>